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jpg" ContentType="image/.jp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b82304d0b87d4d1a" Type="http://schemas.microsoft.com/office/2007/relationships/ui/extensibility" Target="customUI/customUI14.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bookViews>
    <workbookView xWindow="11985" yWindow="45" windowWidth="16650" windowHeight="14580" tabRatio="793" activeTab="4"/>
  </bookViews>
  <sheets>
    <sheet name="Income Statement" sheetId="1" r:id="rId1"/>
    <sheet name="Comprehensive Income" sheetId="2" r:id="rId2"/>
    <sheet name="Balance Sheets" sheetId="3" r:id="rId3"/>
    <sheet name="Shareholders Equity" sheetId="4" r:id="rId4"/>
    <sheet name="Cash Flow" sheetId="5" r:id="rId5"/>
  </sheets>
  <definedNames>
    <definedName name="Bereik">'Income Statement'!#REF!</definedName>
  </definedNames>
  <calcPr calcId="145621"/>
</workbook>
</file>

<file path=xl/calcChain.xml><?xml version="1.0" encoding="utf-8"?>
<calcChain xmlns="http://schemas.openxmlformats.org/spreadsheetml/2006/main">
  <c r="I12" i="4" l="1"/>
  <c r="G44" i="4"/>
  <c r="C44" i="4"/>
  <c r="G43" i="4"/>
  <c r="I43" i="4" s="1"/>
  <c r="I42" i="4"/>
  <c r="F41" i="4"/>
  <c r="E41" i="4"/>
  <c r="D41" i="4"/>
  <c r="I41" i="4" s="1"/>
  <c r="I40" i="4"/>
  <c r="I39" i="4"/>
  <c r="E38" i="4"/>
  <c r="I38" i="4" s="1"/>
  <c r="I36" i="4"/>
  <c r="I35" i="4"/>
  <c r="I34" i="4"/>
  <c r="H31" i="4"/>
  <c r="G31" i="4"/>
  <c r="F31" i="4"/>
  <c r="E31" i="4"/>
  <c r="D31" i="4"/>
  <c r="C31" i="4"/>
  <c r="I30" i="4"/>
  <c r="I29" i="4"/>
  <c r="I31" i="4" s="1"/>
  <c r="I28" i="4"/>
  <c r="G23" i="4"/>
  <c r="F23" i="4"/>
  <c r="C23" i="4"/>
  <c r="B23" i="4"/>
  <c r="B44" i="4" s="1"/>
  <c r="I22" i="4"/>
  <c r="I21" i="4"/>
  <c r="I20" i="4"/>
  <c r="I19" i="4"/>
  <c r="I18" i="4"/>
  <c r="I17" i="4"/>
  <c r="I15" i="4"/>
  <c r="I23" i="4" s="1"/>
  <c r="H15" i="4"/>
  <c r="H23" i="4" s="1"/>
  <c r="G15" i="4"/>
  <c r="F15" i="4"/>
  <c r="E15" i="4"/>
  <c r="E23" i="4" s="1"/>
  <c r="E44" i="4" s="1"/>
  <c r="D15" i="4"/>
  <c r="D23" i="4" s="1"/>
  <c r="D44" i="4" s="1"/>
  <c r="C15" i="4"/>
  <c r="C46" i="3"/>
  <c r="C38" i="3"/>
  <c r="C48" i="3" s="1"/>
  <c r="C25" i="3"/>
  <c r="C27" i="3" s="1"/>
  <c r="C15" i="3"/>
  <c r="G17" i="2"/>
  <c r="H25" i="4" l="1"/>
  <c r="F25" i="4" s="1"/>
  <c r="I25" i="4" s="1"/>
  <c r="I44" i="4"/>
  <c r="G19" i="2"/>
  <c r="G20" i="2" s="1"/>
  <c r="D16" i="1"/>
  <c r="D12" i="1"/>
  <c r="H44" i="4" l="1"/>
  <c r="F44" i="4"/>
  <c r="D18" i="1"/>
  <c r="D22" i="1" s="1"/>
  <c r="D26" i="1" s="1"/>
  <c r="D29" i="1" s="1"/>
  <c r="D31" i="1"/>
  <c r="D30" i="1"/>
</calcChain>
</file>

<file path=xl/sharedStrings.xml><?xml version="1.0" encoding="utf-8"?>
<sst xmlns="http://schemas.openxmlformats.org/spreadsheetml/2006/main" count="156" uniqueCount="117">
  <si>
    <t>Year ended December 31</t>
  </si>
  <si>
    <t>(in thousands, except per share data)</t>
  </si>
  <si>
    <t>EUR</t>
  </si>
  <si>
    <t>Net system sales</t>
  </si>
  <si>
    <t>Net service and field option sales</t>
  </si>
  <si>
    <t>Total net sales</t>
  </si>
  <si>
    <t>Cost of system sales</t>
  </si>
  <si>
    <t>Cost of service and field option sales</t>
  </si>
  <si>
    <t>Total cost of sales</t>
  </si>
  <si>
    <t>Gross profit on sales</t>
  </si>
  <si>
    <t>Research and development costs</t>
  </si>
  <si>
    <t>Selling, general and administrative costs</t>
  </si>
  <si>
    <t>Operating income</t>
  </si>
  <si>
    <t>Interest income</t>
  </si>
  <si>
    <t>Interest expense</t>
  </si>
  <si>
    <t>Income before income taxes</t>
  </si>
  <si>
    <t>Provision for income taxes</t>
  </si>
  <si>
    <t>Net income</t>
  </si>
  <si>
    <t>Basic net income per ordinary share</t>
  </si>
  <si>
    <t>Number of ordinary shares used in computing per share amounts 
(in thousands):</t>
  </si>
  <si>
    <t>Basic</t>
  </si>
  <si>
    <t>Diluted net income per ordinary share</t>
  </si>
  <si>
    <t>Diluted</t>
  </si>
  <si>
    <t xml:space="preserve">(in thousands) </t>
  </si>
  <si>
    <t>Other comprehensive income:</t>
  </si>
  <si>
    <t>Foreign currency translation, net of taxes:</t>
  </si>
  <si>
    <t>Gain (loss) on the hedge of a net investment</t>
  </si>
  <si>
    <t>Gain (loss) on translation of foreign operations</t>
  </si>
  <si>
    <t>Financial instruments, net of taxes:</t>
  </si>
  <si>
    <t>Gain (loss) on derivative financial instruments</t>
  </si>
  <si>
    <t>Transfers to net income</t>
  </si>
  <si>
    <t>Other comprehensive income for the period, net of taxes</t>
  </si>
  <si>
    <t>Total comprehensive income for the period, net of taxes</t>
  </si>
  <si>
    <t>Attributable to Equity holders</t>
  </si>
  <si>
    <t>Consolidated Statements of Comprehensive Income for the years ended December 31, 2012 and 2011</t>
  </si>
  <si>
    <t>As of December 31</t>
  </si>
  <si>
    <t>(in thousands)</t>
  </si>
  <si>
    <t>Assets</t>
  </si>
  <si>
    <t>Property, plant and equipment</t>
  </si>
  <si>
    <t>Goodwill</t>
  </si>
  <si>
    <t>Other intangible assets</t>
  </si>
  <si>
    <t>Deferred tax assets</t>
  </si>
  <si>
    <t>Finance receivables</t>
  </si>
  <si>
    <t>Derivative financial instruments</t>
  </si>
  <si>
    <t>Other assets</t>
  </si>
  <si>
    <t>Total non-current assets</t>
  </si>
  <si>
    <t>Inventories</t>
  </si>
  <si>
    <t xml:space="preserve"> Current tax assets</t>
  </si>
  <si>
    <t>Accounts receivable</t>
  </si>
  <si>
    <t>Short-term investments</t>
  </si>
  <si>
    <t xml:space="preserve">Cash and cash equivalents </t>
  </si>
  <si>
    <t>Total current assets</t>
  </si>
  <si>
    <t>Total assets</t>
  </si>
  <si>
    <t>Equity and liabilities</t>
  </si>
  <si>
    <t>Equity</t>
  </si>
  <si>
    <t>Long-term debt</t>
  </si>
  <si>
    <t>Deferred and other tax liabilities</t>
  </si>
  <si>
    <t>Provisions</t>
  </si>
  <si>
    <t>Accrued and other liabilities</t>
  </si>
  <si>
    <t>Total non-current liabilities</t>
  </si>
  <si>
    <t>Current portion of long-term debt</t>
  </si>
  <si>
    <t>Current and other tax liabilities</t>
  </si>
  <si>
    <t>Accounts payable</t>
  </si>
  <si>
    <t>Total current liabilities</t>
  </si>
  <si>
    <t>Total  equity and liabilities</t>
  </si>
  <si>
    <t>Issued and Outstanding Shares</t>
  </si>
  <si>
    <t>Amount</t>
  </si>
  <si>
    <t>Share Premium</t>
  </si>
  <si>
    <t xml:space="preserve"> Treasury Shares at Cost</t>
  </si>
  <si>
    <t>Retained Earnings</t>
  </si>
  <si>
    <t>Net Income</t>
  </si>
  <si>
    <t>Total</t>
  </si>
  <si>
    <t>Other Reserves</t>
  </si>
  <si>
    <t>Number</t>
  </si>
  <si>
    <t>Consolidated Statements of Shareholders' Equity for the years ended December 31, 2012</t>
  </si>
  <si>
    <t>IFRS</t>
  </si>
  <si>
    <r>
      <rPr>
        <b/>
        <sz val="8"/>
        <color theme="1"/>
        <rFont val="Arial"/>
        <family val="2"/>
      </rPr>
      <t xml:space="preserve">Please note: </t>
    </r>
    <r>
      <rPr>
        <sz val="8"/>
        <color theme="1"/>
        <rFont val="Arial"/>
        <family val="2"/>
      </rPr>
      <t>The content of this file is qualified in their entirety by reference to the electronic version of the ASML Statutory Annual Report 2012 and therefore: (i) your local settings can influence the way this table and its content is being displayed and (ii) (foot)notes have been deleted for reader's convenience.
Always refer to the electronic version of the ASML Statutory Annual Report 2012 for the full and official financial information.</t>
    </r>
  </si>
  <si>
    <t>Please note: The content of this file is qualified in their entirety by reference to the electronic version of the ASML Statutory Annual Report 2012 and therefore: (i) your local settings can influence the way this table and its content is being displayed and (ii) (foot)notes have been deleted for reader's convenience.
Always refer to the electronic version of the ASML Statutory Annual Report 2012 for the full and official financial information.</t>
  </si>
  <si>
    <t>Consolidated Income Statement for the years ended December 31, 2012 and 2011</t>
  </si>
  <si>
    <t>Net cash used in investing activities</t>
  </si>
  <si>
    <t>Cash Flows from Financing Activities</t>
  </si>
  <si>
    <t>Dividend paid</t>
  </si>
  <si>
    <t>Purchase of shares</t>
  </si>
  <si>
    <t>Net proceeds from issuance of shares</t>
  </si>
  <si>
    <t>Capital Repayment</t>
  </si>
  <si>
    <t>Deposits from customers</t>
  </si>
  <si>
    <t>Repayment of debt</t>
  </si>
  <si>
    <t>Net cash used in financing activities</t>
  </si>
  <si>
    <t>Net cash flows</t>
  </si>
  <si>
    <t>Effect of changes in exchange rates on cash</t>
  </si>
  <si>
    <t>Net increase (decrease) in cash and cash equivalents</t>
  </si>
  <si>
    <t>Cash and cash equivalents at beginning of the year</t>
  </si>
  <si>
    <t>Cash and cash equivalents at end of the year</t>
  </si>
  <si>
    <t>Consolidated Statements of Cash Flows for the years ended December 31, 2011 and 2012</t>
  </si>
  <si>
    <t>Consolidated Balance Sheets for the years ended December 31, 2012 and 2011</t>
  </si>
  <si>
    <t xml:space="preserve">    Cash Flows from Operating Activities</t>
  </si>
  <si>
    <t>Adjustments to reconcile net income to 
net cash flows from operating activities:</t>
  </si>
  <si>
    <t>Depreciation and amortization</t>
  </si>
  <si>
    <t>Impairment</t>
  </si>
  <si>
    <t>Share-based payments</t>
  </si>
  <si>
    <t>Allowance for doubtful receivables</t>
  </si>
  <si>
    <t>Allowance for obsolete inventory</t>
  </si>
  <si>
    <t>Deferred income taxes</t>
  </si>
  <si>
    <t>Changes in assets and liabilities:</t>
  </si>
  <si>
    <t>Income taxes payable</t>
  </si>
  <si>
    <t>Cash generated from operations</t>
  </si>
  <si>
    <t>Interest received</t>
  </si>
  <si>
    <t>Interest paid</t>
  </si>
  <si>
    <t>Income taxes paid</t>
  </si>
  <si>
    <t>Net cash provided by operating activities</t>
  </si>
  <si>
    <t>Cash Flows from Investing Activities</t>
  </si>
  <si>
    <t>Purchase of intangible assets</t>
  </si>
  <si>
    <t>Purchase of available for sale securities</t>
  </si>
  <si>
    <t>Maturity of available for sale securities</t>
  </si>
  <si>
    <t>Acquisition of subsidiaries (net of cash acquired)</t>
  </si>
  <si>
    <r>
      <t>Purchase of property, plant and equipment</t>
    </r>
    <r>
      <rPr>
        <vertAlign val="superscript"/>
        <sz val="10"/>
        <color theme="3"/>
        <rFont val="Arial"/>
        <family val="2"/>
      </rPr>
      <t>1</t>
    </r>
  </si>
  <si>
    <t>Loss on disposal of property, plant and equipment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</si>
</sst>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_(* #,##0_);_(* \(#,##0\);_(* &quot;-&quot;??_);_(@_)"/>
  </numFmts>
  <fonts count="21" x14ac:knownFonts="1">
    <font>
      <sz val="11"/>
      <color theme="1"/>
      <name val="Calibri"/>
      <family val="2"/>
      <scheme val="minor"/>
    </font>
    <font>
      <sz val="10"/>
      <name val="Arial"/>
      <family val="2"/>
    </font>
    <font>
      <sz val="11"/>
      <color theme="1"/>
      <name val="Calibri"/>
      <family val="2"/>
      <scheme val="minor"/>
    </font>
    <font>
      <b/>
      <sz val="11"/>
      <color theme="1"/>
      <name val="Calibri"/>
      <family val="2"/>
      <scheme val="minor"/>
    </font>
    <font>
      <sz val="11"/>
      <color theme="0"/>
      <name val="Calibri"/>
      <family val="2"/>
      <scheme val="minor"/>
    </font>
    <font>
      <sz val="10"/>
      <color theme="3"/>
      <name val="Arial"/>
      <family val="2"/>
    </font>
    <font>
      <b/>
      <sz val="8.5"/>
      <color theme="3"/>
      <name val="Arial"/>
      <family val="2"/>
    </font>
    <font>
      <sz val="8.5"/>
      <color theme="3"/>
      <name val="Arial"/>
      <family val="2"/>
    </font>
    <font>
      <b/>
      <sz val="10"/>
      <color theme="3"/>
      <name val="Arial"/>
      <family val="2"/>
    </font>
    <font>
      <b/>
      <sz val="9"/>
      <color theme="3"/>
      <name val="Arial"/>
      <family val="2"/>
    </font>
    <font>
      <sz val="9"/>
      <color theme="3"/>
      <name val="Arial"/>
      <family val="2"/>
    </font>
    <font>
      <sz val="12"/>
      <name val="Arial"/>
      <family val="2"/>
    </font>
    <font>
      <b/>
      <sz val="14"/>
      <color theme="1"/>
      <name val="Arial"/>
      <family val="2"/>
    </font>
    <font>
      <b/>
      <sz val="10"/>
      <color theme="1"/>
      <name val="Arial"/>
      <family val="2"/>
    </font>
    <font>
      <b/>
      <sz val="12"/>
      <color theme="1"/>
      <name val="Arial"/>
      <family val="2"/>
    </font>
    <font>
      <sz val="8"/>
      <color theme="1"/>
      <name val="Arial"/>
      <family val="2"/>
    </font>
    <font>
      <b/>
      <sz val="10"/>
      <color theme="0"/>
      <name val="Arial"/>
      <family val="2"/>
    </font>
    <font>
      <b/>
      <sz val="8"/>
      <color theme="1"/>
      <name val="Arial"/>
      <family val="2"/>
    </font>
    <font>
      <b/>
      <sz val="8.5"/>
      <color indexed="8"/>
      <name val="Times New Roman"/>
      <family val="1"/>
    </font>
    <font>
      <sz val="8.5"/>
      <color indexed="8"/>
      <name val="Times New Roman"/>
      <family val="1"/>
    </font>
    <font>
      <vertAlign val="superscript"/>
      <sz val="10"/>
      <color theme="3"/>
      <name val="Arial"/>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3">
    <border>
      <left/>
      <right/>
      <top/>
      <bottom/>
      <diagonal/>
    </border>
    <border>
      <left/>
      <right/>
      <top/>
      <bottom style="thin">
        <color theme="4"/>
      </bottom>
      <diagonal/>
    </border>
    <border>
      <left/>
      <right/>
      <top/>
      <bottom style="thin">
        <color indexed="64"/>
      </bottom>
      <diagonal/>
    </border>
  </borders>
  <cellStyleXfs count="3">
    <xf numFmtId="0" fontId="0" fillId="0" borderId="0"/>
    <xf numFmtId="43" fontId="2" fillId="0" borderId="0" applyFont="0" applyFill="0" applyBorder="0" applyAlignment="0" applyProtection="0"/>
    <xf numFmtId="0" fontId="1" fillId="0" borderId="0"/>
  </cellStyleXfs>
  <cellXfs count="101">
    <xf numFmtId="0" fontId="0" fillId="0" borderId="0" xfId="0"/>
    <xf numFmtId="0" fontId="1" fillId="0" borderId="0" xfId="0" applyFont="1"/>
    <xf numFmtId="0" fontId="5" fillId="0" borderId="0" xfId="2" applyFont="1"/>
    <xf numFmtId="0" fontId="7" fillId="2" borderId="0" xfId="2" applyFont="1" applyFill="1" applyAlignment="1">
      <alignment horizontal="left"/>
    </xf>
    <xf numFmtId="0" fontId="7" fillId="2" borderId="0" xfId="2" applyFont="1" applyFill="1" applyBorder="1" applyAlignment="1">
      <alignment horizontal="left"/>
    </xf>
    <xf numFmtId="164" fontId="8" fillId="3" borderId="0" xfId="1" applyNumberFormat="1" applyFont="1" applyFill="1"/>
    <xf numFmtId="0" fontId="6" fillId="2" borderId="0" xfId="2" applyFont="1" applyFill="1" applyBorder="1" applyAlignment="1">
      <alignment horizontal="left"/>
    </xf>
    <xf numFmtId="0" fontId="5" fillId="2" borderId="0" xfId="2" applyFont="1" applyFill="1" applyBorder="1" applyAlignment="1">
      <alignment horizontal="left"/>
    </xf>
    <xf numFmtId="0" fontId="7" fillId="2" borderId="0" xfId="2" quotePrefix="1" applyFont="1" applyFill="1" applyBorder="1" applyAlignment="1">
      <alignment horizontal="left"/>
    </xf>
    <xf numFmtId="0" fontId="5" fillId="2" borderId="0" xfId="2" applyFont="1" applyFill="1" applyBorder="1"/>
    <xf numFmtId="0" fontId="1" fillId="3" borderId="0" xfId="0" applyFont="1" applyFill="1"/>
    <xf numFmtId="0" fontId="1" fillId="3" borderId="0" xfId="0" applyFont="1" applyFill="1" applyAlignment="1">
      <alignment horizontal="center"/>
    </xf>
    <xf numFmtId="0" fontId="1" fillId="0" borderId="0" xfId="0" applyFont="1" applyAlignment="1">
      <alignment horizontal="left"/>
    </xf>
    <xf numFmtId="0" fontId="9" fillId="2" borderId="0" xfId="2" applyFont="1" applyFill="1" applyAlignment="1">
      <alignment horizontal="right"/>
    </xf>
    <xf numFmtId="0" fontId="9" fillId="2" borderId="0" xfId="2" applyFont="1" applyFill="1" applyAlignment="1">
      <alignment horizontal="center"/>
    </xf>
    <xf numFmtId="0" fontId="10" fillId="2" borderId="1" xfId="2" applyFont="1" applyFill="1" applyBorder="1" applyAlignment="1">
      <alignment horizontal="right"/>
    </xf>
    <xf numFmtId="0" fontId="9" fillId="2" borderId="1" xfId="2" applyFont="1" applyFill="1" applyBorder="1" applyAlignment="1">
      <alignment horizontal="center"/>
    </xf>
    <xf numFmtId="0" fontId="10" fillId="2" borderId="1" xfId="2" applyFont="1" applyFill="1" applyBorder="1" applyAlignment="1">
      <alignment horizontal="center"/>
    </xf>
    <xf numFmtId="0" fontId="10" fillId="2" borderId="0" xfId="2" applyFont="1" applyFill="1" applyAlignment="1">
      <alignment horizontal="right"/>
    </xf>
    <xf numFmtId="0" fontId="10" fillId="2" borderId="0" xfId="2" applyFont="1" applyFill="1"/>
    <xf numFmtId="164" fontId="9" fillId="2" borderId="0" xfId="1" applyNumberFormat="1" applyFont="1" applyFill="1"/>
    <xf numFmtId="164" fontId="10" fillId="2" borderId="0" xfId="1" applyNumberFormat="1" applyFont="1" applyFill="1"/>
    <xf numFmtId="164" fontId="9" fillId="2" borderId="1" xfId="1" applyNumberFormat="1" applyFont="1" applyFill="1" applyBorder="1"/>
    <xf numFmtId="164" fontId="10" fillId="2" borderId="1" xfId="1" applyNumberFormat="1" applyFont="1" applyFill="1" applyBorder="1"/>
    <xf numFmtId="0" fontId="9" fillId="2" borderId="1" xfId="2" applyFont="1" applyFill="1" applyBorder="1" applyAlignment="1">
      <alignment horizontal="right"/>
    </xf>
    <xf numFmtId="164" fontId="9" fillId="3" borderId="0" xfId="1" applyNumberFormat="1" applyFont="1" applyFill="1" applyAlignment="1">
      <alignment horizontal="right"/>
    </xf>
    <xf numFmtId="164" fontId="9" fillId="3" borderId="1" xfId="1" applyNumberFormat="1" applyFont="1" applyFill="1" applyBorder="1"/>
    <xf numFmtId="164" fontId="9" fillId="3" borderId="0" xfId="1" applyNumberFormat="1" applyFont="1" applyFill="1"/>
    <xf numFmtId="43" fontId="9" fillId="3" borderId="0" xfId="1" applyFont="1" applyFill="1"/>
    <xf numFmtId="43" fontId="10" fillId="2" borderId="0" xfId="1" applyFont="1" applyFill="1"/>
    <xf numFmtId="0" fontId="10" fillId="2" borderId="0" xfId="2" applyFont="1" applyFill="1" applyAlignment="1">
      <alignment horizontal="right" wrapText="1"/>
    </xf>
    <xf numFmtId="164" fontId="8" fillId="3" borderId="0" xfId="1" applyNumberFormat="1" applyFont="1" applyFill="1" applyAlignment="1">
      <alignment horizontal="right"/>
    </xf>
    <xf numFmtId="164" fontId="8" fillId="3" borderId="1" xfId="1" applyNumberFormat="1" applyFont="1" applyFill="1" applyBorder="1"/>
    <xf numFmtId="0" fontId="12" fillId="3" borderId="0" xfId="0" applyFont="1" applyFill="1"/>
    <xf numFmtId="0" fontId="13" fillId="3" borderId="0" xfId="0" applyFont="1" applyFill="1"/>
    <xf numFmtId="0" fontId="16" fillId="0" borderId="0" xfId="0" applyFont="1"/>
    <xf numFmtId="0" fontId="0" fillId="3" borderId="0" xfId="0" applyFill="1"/>
    <xf numFmtId="0" fontId="18" fillId="3" borderId="0" xfId="2" applyFont="1" applyFill="1" applyAlignment="1">
      <alignment horizontal="right"/>
    </xf>
    <xf numFmtId="164" fontId="19" fillId="3" borderId="0" xfId="1" applyNumberFormat="1" applyFont="1" applyFill="1"/>
    <xf numFmtId="0" fontId="19" fillId="3" borderId="0" xfId="2" applyFont="1" applyFill="1" applyAlignment="1">
      <alignment horizontal="right"/>
    </xf>
    <xf numFmtId="0" fontId="1" fillId="3" borderId="0" xfId="2" applyFill="1"/>
    <xf numFmtId="0" fontId="9" fillId="3" borderId="0" xfId="2" applyFont="1" applyFill="1" applyAlignment="1">
      <alignment horizontal="right"/>
    </xf>
    <xf numFmtId="0" fontId="9" fillId="3" borderId="0" xfId="2" applyFont="1" applyFill="1" applyAlignment="1">
      <alignment horizontal="center"/>
    </xf>
    <xf numFmtId="0" fontId="10" fillId="3" borderId="0" xfId="2" applyFont="1" applyFill="1" applyBorder="1" applyAlignment="1">
      <alignment horizontal="right"/>
    </xf>
    <xf numFmtId="0" fontId="9" fillId="3" borderId="0" xfId="2" applyFont="1" applyFill="1" applyBorder="1" applyAlignment="1"/>
    <xf numFmtId="0" fontId="10" fillId="3" borderId="0" xfId="2" applyFont="1" applyFill="1" applyBorder="1" applyAlignment="1"/>
    <xf numFmtId="164" fontId="10" fillId="3" borderId="0" xfId="1" applyNumberFormat="1" applyFont="1" applyFill="1"/>
    <xf numFmtId="0" fontId="10" fillId="3" borderId="0" xfId="2" applyFont="1" applyFill="1" applyAlignment="1">
      <alignment horizontal="right"/>
    </xf>
    <xf numFmtId="0" fontId="9" fillId="3" borderId="0" xfId="2" applyFont="1" applyFill="1" applyBorder="1" applyAlignment="1">
      <alignment horizontal="right"/>
    </xf>
    <xf numFmtId="164" fontId="9" fillId="3" borderId="0" xfId="1" applyNumberFormat="1" applyFont="1" applyFill="1" applyBorder="1"/>
    <xf numFmtId="164" fontId="10" fillId="3" borderId="0" xfId="1" applyNumberFormat="1" applyFont="1" applyFill="1" applyBorder="1"/>
    <xf numFmtId="0" fontId="0" fillId="3" borderId="1" xfId="0" applyFill="1" applyBorder="1"/>
    <xf numFmtId="0" fontId="9" fillId="3" borderId="1" xfId="2" applyFont="1" applyFill="1" applyBorder="1" applyAlignment="1">
      <alignment horizontal="right"/>
    </xf>
    <xf numFmtId="164" fontId="10" fillId="3" borderId="1" xfId="1" applyNumberFormat="1" applyFont="1" applyFill="1" applyBorder="1"/>
    <xf numFmtId="0" fontId="10" fillId="3" borderId="1" xfId="2" applyFont="1" applyFill="1" applyBorder="1" applyAlignment="1">
      <alignment horizontal="right"/>
    </xf>
    <xf numFmtId="0" fontId="9" fillId="3" borderId="1" xfId="2" applyFont="1" applyFill="1" applyBorder="1" applyAlignment="1">
      <alignment horizontal="center"/>
    </xf>
    <xf numFmtId="0" fontId="3" fillId="3" borderId="1" xfId="0" applyFont="1" applyFill="1" applyBorder="1"/>
    <xf numFmtId="0" fontId="4" fillId="0" borderId="0" xfId="0" applyFont="1"/>
    <xf numFmtId="0" fontId="5" fillId="3" borderId="0" xfId="2" applyFont="1" applyFill="1"/>
    <xf numFmtId="0" fontId="8" fillId="3" borderId="0" xfId="2" applyFont="1" applyFill="1" applyAlignment="1">
      <alignment horizontal="right"/>
    </xf>
    <xf numFmtId="0" fontId="8" fillId="3" borderId="0" xfId="2" applyFont="1" applyFill="1"/>
    <xf numFmtId="0" fontId="5" fillId="3" borderId="0" xfId="2" applyFont="1" applyFill="1" applyAlignment="1">
      <alignment horizontal="right"/>
    </xf>
    <xf numFmtId="0" fontId="5" fillId="3" borderId="0" xfId="2" applyFont="1" applyFill="1" applyBorder="1" applyAlignment="1">
      <alignment horizontal="right"/>
    </xf>
    <xf numFmtId="164" fontId="8" fillId="3" borderId="0" xfId="1" applyNumberFormat="1" applyFont="1" applyFill="1" applyBorder="1"/>
    <xf numFmtId="164" fontId="5" fillId="3" borderId="0" xfId="1" applyNumberFormat="1" applyFont="1" applyFill="1" applyBorder="1"/>
    <xf numFmtId="164" fontId="5" fillId="3" borderId="0" xfId="1" applyNumberFormat="1" applyFont="1" applyFill="1"/>
    <xf numFmtId="0" fontId="8" fillId="3" borderId="0" xfId="2" applyFont="1" applyFill="1" applyBorder="1" applyAlignment="1">
      <alignment horizontal="right"/>
    </xf>
    <xf numFmtId="164" fontId="5" fillId="3" borderId="0" xfId="1" applyNumberFormat="1" applyFont="1" applyFill="1" applyAlignment="1">
      <alignment horizontal="right"/>
    </xf>
    <xf numFmtId="0" fontId="5" fillId="3" borderId="1" xfId="2" applyFont="1" applyFill="1" applyBorder="1" applyAlignment="1">
      <alignment horizontal="right"/>
    </xf>
    <xf numFmtId="0" fontId="8" fillId="3" borderId="1" xfId="2" applyFont="1" applyFill="1" applyBorder="1" applyAlignment="1">
      <alignment horizontal="right"/>
    </xf>
    <xf numFmtId="164" fontId="5" fillId="3" borderId="1" xfId="1" applyNumberFormat="1" applyFont="1" applyFill="1" applyBorder="1"/>
    <xf numFmtId="164" fontId="5" fillId="3" borderId="1" xfId="1" applyNumberFormat="1" applyFont="1" applyFill="1" applyBorder="1" applyAlignment="1">
      <alignment horizontal="right"/>
    </xf>
    <xf numFmtId="164" fontId="5" fillId="3" borderId="0" xfId="2" applyNumberFormat="1" applyFont="1" applyFill="1" applyBorder="1"/>
    <xf numFmtId="37" fontId="8" fillId="3" borderId="0" xfId="2" applyNumberFormat="1" applyFont="1" applyFill="1"/>
    <xf numFmtId="164" fontId="8" fillId="3" borderId="0" xfId="2" applyNumberFormat="1" applyFont="1" applyFill="1" applyBorder="1"/>
    <xf numFmtId="0" fontId="14" fillId="3" borderId="0" xfId="0" applyFont="1" applyFill="1"/>
    <xf numFmtId="0" fontId="8" fillId="3" borderId="1" xfId="2" applyFont="1" applyFill="1" applyBorder="1"/>
    <xf numFmtId="0" fontId="0" fillId="3" borderId="0" xfId="0" applyFill="1"/>
    <xf numFmtId="164" fontId="8" fillId="3" borderId="2" xfId="1" applyNumberFormat="1" applyFont="1" applyFill="1" applyBorder="1"/>
    <xf numFmtId="0" fontId="15" fillId="3" borderId="0" xfId="0" applyFont="1" applyFill="1" applyAlignment="1">
      <alignment horizontal="left" wrapText="1"/>
    </xf>
    <xf numFmtId="0" fontId="14" fillId="3" borderId="0" xfId="0" applyFont="1" applyFill="1"/>
    <xf numFmtId="0" fontId="11" fillId="3" borderId="0" xfId="0" applyFont="1" applyFill="1"/>
    <xf numFmtId="0" fontId="15" fillId="3" borderId="0" xfId="0" applyFont="1" applyFill="1" applyAlignment="1">
      <alignment wrapText="1"/>
    </xf>
    <xf numFmtId="0" fontId="0" fillId="3" borderId="0" xfId="0" applyFill="1"/>
    <xf numFmtId="0" fontId="14" fillId="3" borderId="0" xfId="0" applyFont="1" applyFill="1" applyAlignment="1">
      <alignment wrapText="1"/>
    </xf>
    <xf numFmtId="0" fontId="8" fillId="3" borderId="0" xfId="2" applyFont="1" applyFill="1" applyAlignment="1">
      <alignment horizontal="center"/>
    </xf>
    <xf numFmtId="0" fontId="8" fillId="2" borderId="0" xfId="2" applyFont="1" applyFill="1" applyAlignment="1">
      <alignment horizontal="right"/>
    </xf>
    <xf numFmtId="0" fontId="8" fillId="2" borderId="2" xfId="2" applyFont="1" applyFill="1" applyBorder="1" applyAlignment="1">
      <alignment horizontal="left"/>
    </xf>
    <xf numFmtId="0" fontId="5" fillId="2" borderId="2" xfId="2" applyFont="1" applyFill="1" applyBorder="1" applyAlignment="1">
      <alignment horizontal="right"/>
    </xf>
    <xf numFmtId="0" fontId="5" fillId="2" borderId="0" xfId="2" applyFont="1" applyFill="1"/>
    <xf numFmtId="0" fontId="5" fillId="2" borderId="0" xfId="2" applyFont="1" applyFill="1" applyAlignment="1">
      <alignment horizontal="right"/>
    </xf>
    <xf numFmtId="0" fontId="8" fillId="2" borderId="0" xfId="2" applyFont="1" applyFill="1"/>
    <xf numFmtId="164" fontId="5" fillId="2" borderId="0" xfId="1" applyNumberFormat="1" applyFont="1" applyFill="1"/>
    <xf numFmtId="0" fontId="5" fillId="2" borderId="0" xfId="2" applyFont="1" applyFill="1" applyAlignment="1">
      <alignment horizontal="right" wrapText="1"/>
    </xf>
    <xf numFmtId="0" fontId="5" fillId="2" borderId="2" xfId="2" applyFont="1" applyFill="1" applyBorder="1" applyAlignment="1">
      <alignment horizontal="left"/>
    </xf>
    <xf numFmtId="164" fontId="5" fillId="2" borderId="2" xfId="1" applyNumberFormat="1" applyFont="1" applyFill="1" applyBorder="1"/>
    <xf numFmtId="0" fontId="5" fillId="2" borderId="2" xfId="2" quotePrefix="1" applyFont="1" applyFill="1" applyBorder="1" applyAlignment="1">
      <alignment horizontal="right"/>
    </xf>
    <xf numFmtId="0" fontId="5" fillId="2" borderId="0" xfId="2" applyFont="1" applyFill="1" applyBorder="1" applyAlignment="1">
      <alignment horizontal="right"/>
    </xf>
    <xf numFmtId="164" fontId="5" fillId="2" borderId="0" xfId="1" applyNumberFormat="1" applyFont="1" applyFill="1" applyBorder="1"/>
    <xf numFmtId="164" fontId="8" fillId="2" borderId="0" xfId="1" applyNumberFormat="1" applyFont="1" applyFill="1"/>
    <xf numFmtId="0" fontId="8" fillId="2" borderId="2" xfId="2" applyFont="1" applyFill="1" applyBorder="1" applyAlignment="1">
      <alignment horizontal="right"/>
    </xf>
  </cellXfs>
  <cellStyles count="3">
    <cellStyle name="Comma" xfId="1" builtinId="3"/>
    <cellStyle name="Normal" xfId="0" builtinId="0"/>
    <cellStyle name="Normal 1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2247900</xdr:colOff>
      <xdr:row>0</xdr:row>
      <xdr:rowOff>9525</xdr:rowOff>
    </xdr:from>
    <xdr:to>
      <xdr:col>5</xdr:col>
      <xdr:colOff>142875</xdr:colOff>
      <xdr:row>1</xdr:row>
      <xdr:rowOff>4763</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657850" y="9525"/>
          <a:ext cx="1609725" cy="80486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180975</xdr:colOff>
      <xdr:row>0</xdr:row>
      <xdr:rowOff>0</xdr:rowOff>
    </xdr:from>
    <xdr:to>
      <xdr:col>8</xdr:col>
      <xdr:colOff>190500</xdr:colOff>
      <xdr:row>0</xdr:row>
      <xdr:rowOff>804863</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124575" y="0"/>
          <a:ext cx="1609725" cy="80486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2419350</xdr:colOff>
      <xdr:row>0</xdr:row>
      <xdr:rowOff>9525</xdr:rowOff>
    </xdr:from>
    <xdr:to>
      <xdr:col>3</xdr:col>
      <xdr:colOff>1238250</xdr:colOff>
      <xdr:row>0</xdr:row>
      <xdr:rowOff>814388</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410325" y="9525"/>
          <a:ext cx="1609725" cy="80486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7</xdr:col>
      <xdr:colOff>857250</xdr:colOff>
      <xdr:row>0</xdr:row>
      <xdr:rowOff>9525</xdr:rowOff>
    </xdr:from>
    <xdr:to>
      <xdr:col>9</xdr:col>
      <xdr:colOff>9525</xdr:colOff>
      <xdr:row>0</xdr:row>
      <xdr:rowOff>814388</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801225" y="9525"/>
          <a:ext cx="1609725" cy="80486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762000</xdr:colOff>
      <xdr:row>0</xdr:row>
      <xdr:rowOff>9525</xdr:rowOff>
    </xdr:from>
    <xdr:to>
      <xdr:col>4</xdr:col>
      <xdr:colOff>47625</xdr:colOff>
      <xdr:row>0</xdr:row>
      <xdr:rowOff>814388</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400675" y="9525"/>
          <a:ext cx="1609725" cy="804863"/>
        </a:xfrm>
        <a:prstGeom prst="rect">
          <a:avLst/>
        </a:prstGeom>
      </xdr:spPr>
    </xdr:pic>
    <xdr:clientData/>
  </xdr:twoCellAnchor>
</xdr:wsDr>
</file>

<file path=xl/theme/theme1.xml><?xml version="1.0" encoding="utf-8"?>
<a:theme xmlns:a="http://schemas.openxmlformats.org/drawingml/2006/main" name="ASML">
  <a:themeElements>
    <a:clrScheme name="ASML">
      <a:dk1>
        <a:srgbClr val="666666"/>
      </a:dk1>
      <a:lt1>
        <a:srgbClr val="FFFFFF"/>
      </a:lt1>
      <a:dk2>
        <a:srgbClr val="1C7DDB"/>
      </a:dk2>
      <a:lt2>
        <a:srgbClr val="86CEF4"/>
      </a:lt2>
      <a:accent1>
        <a:srgbClr val="0F238C"/>
      </a:accent1>
      <a:accent2>
        <a:srgbClr val="999999"/>
      </a:accent2>
      <a:accent3>
        <a:srgbClr val="CCCCCC"/>
      </a:accent3>
      <a:accent4>
        <a:srgbClr val="FFB145"/>
      </a:accent4>
      <a:accent5>
        <a:srgbClr val="34B233"/>
      </a:accent5>
      <a:accent6>
        <a:srgbClr val="FED100"/>
      </a:accent6>
      <a:hlink>
        <a:srgbClr val="999999"/>
      </a:hlink>
      <a:folHlink>
        <a:srgbClr val="666666"/>
      </a:folHlink>
    </a:clrScheme>
    <a:fontScheme name="ASML">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ASML">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
    <tabColor theme="1"/>
  </sheetPr>
  <dimension ref="A1:F40"/>
  <sheetViews>
    <sheetView zoomScaleNormal="100" workbookViewId="0">
      <selection activeCell="F36" sqref="F36"/>
    </sheetView>
  </sheetViews>
  <sheetFormatPr defaultRowHeight="12.75" x14ac:dyDescent="0.2"/>
  <cols>
    <col min="1" max="1" width="19.5703125" style="1" customWidth="1"/>
    <col min="2" max="2" width="31.5703125" style="1" customWidth="1"/>
    <col min="3" max="3" width="34.140625" style="1" customWidth="1"/>
    <col min="4" max="4" width="11.7109375" style="1" customWidth="1"/>
    <col min="5" max="5" width="9.85546875" style="1" customWidth="1"/>
    <col min="6" max="16384" width="9.140625" style="1"/>
  </cols>
  <sheetData>
    <row r="1" spans="1:6" ht="63.75" customHeight="1" x14ac:dyDescent="0.25">
      <c r="A1" s="33" t="s">
        <v>75</v>
      </c>
      <c r="B1" s="10"/>
      <c r="C1" s="10"/>
      <c r="D1" s="10"/>
      <c r="E1" s="10"/>
      <c r="F1" s="10"/>
    </row>
    <row r="2" spans="1:6" s="12" customFormat="1" ht="58.5" customHeight="1" x14ac:dyDescent="0.2">
      <c r="A2" s="79" t="s">
        <v>76</v>
      </c>
      <c r="B2" s="79"/>
      <c r="C2" s="79"/>
      <c r="D2" s="79"/>
      <c r="E2" s="79"/>
      <c r="F2" s="11"/>
    </row>
    <row r="3" spans="1:6" ht="26.25" customHeight="1" x14ac:dyDescent="0.2">
      <c r="A3" s="11"/>
      <c r="B3" s="11"/>
      <c r="C3" s="11"/>
      <c r="D3" s="11"/>
      <c r="E3" s="11"/>
      <c r="F3" s="11"/>
    </row>
    <row r="4" spans="1:6" ht="12.75" customHeight="1" x14ac:dyDescent="0.25">
      <c r="A4" s="80" t="s">
        <v>78</v>
      </c>
      <c r="B4" s="81"/>
      <c r="C4" s="81"/>
      <c r="D4" s="81"/>
      <c r="E4" s="81"/>
      <c r="F4" s="10"/>
    </row>
    <row r="5" spans="1:6" ht="12.75" customHeight="1" x14ac:dyDescent="0.2">
      <c r="A5" s="34"/>
      <c r="B5" s="10"/>
      <c r="C5" s="10"/>
      <c r="D5" s="10"/>
      <c r="E5" s="10"/>
      <c r="F5" s="10"/>
    </row>
    <row r="6" spans="1:6" x14ac:dyDescent="0.2">
      <c r="A6" s="2"/>
      <c r="B6" s="13" t="s">
        <v>0</v>
      </c>
      <c r="C6" s="13"/>
      <c r="D6" s="14">
        <v>2012</v>
      </c>
      <c r="E6" s="14">
        <v>2011</v>
      </c>
      <c r="F6" s="10"/>
    </row>
    <row r="7" spans="1:6" ht="12.75" customHeight="1" x14ac:dyDescent="0.2">
      <c r="A7" s="6"/>
      <c r="B7" s="15" t="s">
        <v>1</v>
      </c>
      <c r="C7" s="15"/>
      <c r="D7" s="16" t="s">
        <v>2</v>
      </c>
      <c r="E7" s="17" t="s">
        <v>2</v>
      </c>
      <c r="F7" s="10"/>
    </row>
    <row r="8" spans="1:6" x14ac:dyDescent="0.2">
      <c r="A8" s="4"/>
      <c r="B8" s="18"/>
      <c r="C8" s="18"/>
      <c r="D8" s="19"/>
      <c r="E8" s="19"/>
      <c r="F8" s="10"/>
    </row>
    <row r="9" spans="1:6" x14ac:dyDescent="0.2">
      <c r="A9" s="4"/>
      <c r="B9" s="18" t="s">
        <v>3</v>
      </c>
      <c r="C9" s="18"/>
      <c r="D9" s="20">
        <v>3801632</v>
      </c>
      <c r="E9" s="21">
        <v>4883913</v>
      </c>
      <c r="F9" s="10"/>
    </row>
    <row r="10" spans="1:6" x14ac:dyDescent="0.2">
      <c r="A10" s="7"/>
      <c r="B10" s="15" t="s">
        <v>4</v>
      </c>
      <c r="C10" s="15"/>
      <c r="D10" s="22">
        <v>929923</v>
      </c>
      <c r="E10" s="23">
        <v>767122</v>
      </c>
      <c r="F10" s="10"/>
    </row>
    <row r="11" spans="1:6" x14ac:dyDescent="0.2">
      <c r="A11" s="4"/>
      <c r="B11" s="18"/>
      <c r="C11" s="18"/>
      <c r="D11" s="20"/>
      <c r="E11" s="21"/>
      <c r="F11" s="10"/>
    </row>
    <row r="12" spans="1:6" x14ac:dyDescent="0.2">
      <c r="A12" s="4"/>
      <c r="B12" s="13" t="s">
        <v>5</v>
      </c>
      <c r="C12" s="13"/>
      <c r="D12" s="20">
        <f>SUM(D9:D10)</f>
        <v>4731555</v>
      </c>
      <c r="E12" s="21">
        <v>5651035</v>
      </c>
      <c r="F12" s="10"/>
    </row>
    <row r="13" spans="1:6" x14ac:dyDescent="0.2">
      <c r="A13" s="7"/>
      <c r="B13" s="18" t="s">
        <v>6</v>
      </c>
      <c r="C13" s="18"/>
      <c r="D13" s="20">
        <v>2308315</v>
      </c>
      <c r="E13" s="21">
        <v>2891579</v>
      </c>
      <c r="F13" s="10"/>
    </row>
    <row r="14" spans="1:6" x14ac:dyDescent="0.2">
      <c r="A14" s="7"/>
      <c r="B14" s="15" t="s">
        <v>7</v>
      </c>
      <c r="C14" s="15"/>
      <c r="D14" s="22">
        <v>527377</v>
      </c>
      <c r="E14" s="23">
        <v>407714</v>
      </c>
      <c r="F14" s="10"/>
    </row>
    <row r="15" spans="1:6" x14ac:dyDescent="0.2">
      <c r="A15" s="4"/>
      <c r="B15" s="18"/>
      <c r="C15" s="18"/>
      <c r="D15" s="20"/>
      <c r="E15" s="21"/>
      <c r="F15" s="10"/>
    </row>
    <row r="16" spans="1:6" x14ac:dyDescent="0.2">
      <c r="A16" s="4"/>
      <c r="B16" s="24" t="s">
        <v>8</v>
      </c>
      <c r="C16" s="24"/>
      <c r="D16" s="22">
        <f>SUM(D13:D14)</f>
        <v>2835692</v>
      </c>
      <c r="E16" s="23">
        <v>3299293</v>
      </c>
      <c r="F16" s="10"/>
    </row>
    <row r="17" spans="1:6" x14ac:dyDescent="0.2">
      <c r="A17" s="4"/>
      <c r="B17" s="18"/>
      <c r="C17" s="18"/>
      <c r="D17" s="20"/>
      <c r="E17" s="21"/>
      <c r="F17" s="10"/>
    </row>
    <row r="18" spans="1:6" x14ac:dyDescent="0.2">
      <c r="A18" s="7"/>
      <c r="B18" s="13" t="s">
        <v>9</v>
      </c>
      <c r="C18" s="13"/>
      <c r="D18" s="20">
        <f>D12-D16</f>
        <v>1895863</v>
      </c>
      <c r="E18" s="21">
        <v>2351742</v>
      </c>
      <c r="F18" s="10"/>
    </row>
    <row r="19" spans="1:6" x14ac:dyDescent="0.2">
      <c r="A19" s="8"/>
      <c r="B19" s="18" t="s">
        <v>10</v>
      </c>
      <c r="C19" s="18"/>
      <c r="D19" s="20">
        <v>298052</v>
      </c>
      <c r="E19" s="21">
        <v>492184</v>
      </c>
      <c r="F19" s="10"/>
    </row>
    <row r="20" spans="1:6" x14ac:dyDescent="0.2">
      <c r="A20" s="4"/>
      <c r="B20" s="15" t="s">
        <v>11</v>
      </c>
      <c r="C20" s="15"/>
      <c r="D20" s="22">
        <v>256479</v>
      </c>
      <c r="E20" s="23">
        <v>216055</v>
      </c>
      <c r="F20" s="10"/>
    </row>
    <row r="21" spans="1:6" x14ac:dyDescent="0.2">
      <c r="A21" s="9"/>
      <c r="B21" s="18"/>
      <c r="C21" s="18"/>
      <c r="D21" s="20"/>
      <c r="E21" s="21"/>
      <c r="F21" s="10"/>
    </row>
    <row r="22" spans="1:6" x14ac:dyDescent="0.2">
      <c r="A22" s="7"/>
      <c r="B22" s="13" t="s">
        <v>12</v>
      </c>
      <c r="C22" s="13"/>
      <c r="D22" s="20">
        <f>D18-SUM(D19:D20)</f>
        <v>1341332</v>
      </c>
      <c r="E22" s="21">
        <v>1643503</v>
      </c>
      <c r="F22" s="10"/>
    </row>
    <row r="23" spans="1:6" x14ac:dyDescent="0.2">
      <c r="A23" s="4"/>
      <c r="B23" s="18" t="s">
        <v>13</v>
      </c>
      <c r="C23" s="18"/>
      <c r="D23" s="25">
        <v>16585</v>
      </c>
      <c r="E23" s="21">
        <v>43668</v>
      </c>
      <c r="F23" s="10"/>
    </row>
    <row r="24" spans="1:6" x14ac:dyDescent="0.2">
      <c r="A24" s="4"/>
      <c r="B24" s="15" t="s">
        <v>14</v>
      </c>
      <c r="C24" s="15"/>
      <c r="D24" s="26">
        <v>-20008</v>
      </c>
      <c r="E24" s="23">
        <v>-26361</v>
      </c>
      <c r="F24" s="10"/>
    </row>
    <row r="25" spans="1:6" x14ac:dyDescent="0.2">
      <c r="A25" s="4"/>
      <c r="B25" s="13"/>
      <c r="C25" s="13"/>
      <c r="D25" s="20"/>
      <c r="E25" s="20"/>
      <c r="F25" s="10"/>
    </row>
    <row r="26" spans="1:6" x14ac:dyDescent="0.2">
      <c r="A26" s="7"/>
      <c r="B26" s="13" t="s">
        <v>15</v>
      </c>
      <c r="C26" s="13"/>
      <c r="D26" s="20">
        <f>D22+SUM(D23:D24)</f>
        <v>1337909</v>
      </c>
      <c r="E26" s="20">
        <v>1660810</v>
      </c>
      <c r="F26" s="10"/>
    </row>
    <row r="27" spans="1:6" x14ac:dyDescent="0.2">
      <c r="A27" s="4"/>
      <c r="B27" s="24" t="s">
        <v>16</v>
      </c>
      <c r="C27" s="24"/>
      <c r="D27" s="22">
        <v>-35562</v>
      </c>
      <c r="E27" s="22">
        <v>-166739</v>
      </c>
      <c r="F27" s="10"/>
    </row>
    <row r="28" spans="1:6" x14ac:dyDescent="0.2">
      <c r="A28" s="4"/>
      <c r="B28" s="18"/>
      <c r="C28" s="18"/>
      <c r="D28" s="27"/>
      <c r="E28" s="21"/>
      <c r="F28" s="10"/>
    </row>
    <row r="29" spans="1:6" x14ac:dyDescent="0.2">
      <c r="A29" s="7"/>
      <c r="B29" s="13" t="s">
        <v>17</v>
      </c>
      <c r="C29" s="13"/>
      <c r="D29" s="27">
        <f>SUM(D26:D27)</f>
        <v>1302347</v>
      </c>
      <c r="E29" s="21">
        <v>1494071</v>
      </c>
      <c r="F29" s="10"/>
    </row>
    <row r="30" spans="1:6" x14ac:dyDescent="0.2">
      <c r="A30" s="4"/>
      <c r="B30" s="18" t="s">
        <v>18</v>
      </c>
      <c r="C30" s="18"/>
      <c r="D30" s="28">
        <f>D29/D33</f>
        <v>3.0708778201162001</v>
      </c>
      <c r="E30" s="29">
        <v>3.5103567048386113</v>
      </c>
      <c r="F30" s="10"/>
    </row>
    <row r="31" spans="1:6" x14ac:dyDescent="0.2">
      <c r="A31" s="4"/>
      <c r="B31" s="18" t="s">
        <v>21</v>
      </c>
      <c r="C31" s="18"/>
      <c r="D31" s="28">
        <f>D29/D34</f>
        <v>3.0500929772873113</v>
      </c>
      <c r="E31" s="29">
        <v>3.4822527752981567</v>
      </c>
      <c r="F31" s="10"/>
    </row>
    <row r="32" spans="1:6" ht="36" x14ac:dyDescent="0.2">
      <c r="A32" s="7"/>
      <c r="B32" s="30" t="s">
        <v>19</v>
      </c>
      <c r="C32" s="30"/>
      <c r="D32" s="27"/>
      <c r="E32" s="21"/>
      <c r="F32" s="10"/>
    </row>
    <row r="33" spans="1:6" x14ac:dyDescent="0.2">
      <c r="A33" s="3"/>
      <c r="B33" s="18" t="s">
        <v>20</v>
      </c>
      <c r="C33" s="18"/>
      <c r="D33" s="27">
        <v>424096</v>
      </c>
      <c r="E33" s="21">
        <v>425618</v>
      </c>
      <c r="F33" s="10"/>
    </row>
    <row r="34" spans="1:6" x14ac:dyDescent="0.2">
      <c r="A34" s="3"/>
      <c r="B34" s="18" t="s">
        <v>22</v>
      </c>
      <c r="C34" s="18"/>
      <c r="D34" s="27">
        <v>426986</v>
      </c>
      <c r="E34" s="21">
        <v>429053</v>
      </c>
      <c r="F34" s="10"/>
    </row>
    <row r="35" spans="1:6" x14ac:dyDescent="0.2">
      <c r="A35" s="10"/>
      <c r="B35" s="10"/>
      <c r="C35" s="10"/>
      <c r="D35" s="10"/>
      <c r="E35" s="10"/>
      <c r="F35" s="10"/>
    </row>
    <row r="36" spans="1:6" x14ac:dyDescent="0.2">
      <c r="A36" s="10"/>
      <c r="B36" s="10"/>
      <c r="C36" s="10"/>
      <c r="D36" s="10"/>
      <c r="E36" s="10"/>
      <c r="F36" s="10"/>
    </row>
    <row r="37" spans="1:6" x14ac:dyDescent="0.2">
      <c r="A37" s="10"/>
      <c r="B37" s="10"/>
      <c r="C37" s="10"/>
      <c r="D37" s="10"/>
      <c r="E37" s="10"/>
      <c r="F37" s="10"/>
    </row>
    <row r="38" spans="1:6" x14ac:dyDescent="0.2">
      <c r="A38" s="10"/>
      <c r="B38" s="10"/>
      <c r="C38" s="10"/>
      <c r="D38" s="10"/>
      <c r="E38" s="10"/>
      <c r="F38" s="10"/>
    </row>
    <row r="40" spans="1:6" x14ac:dyDescent="0.2">
      <c r="B40" s="35"/>
    </row>
  </sheetData>
  <mergeCells count="2">
    <mergeCell ref="A2:E2"/>
    <mergeCell ref="A4:E4"/>
  </mergeCells>
  <pageMargins left="0.7" right="0.7" top="0.75" bottom="0.75" header="0.3" footer="0.3"/>
  <pageSetup paperSize="9" orientation="portrait" r:id="rId1"/>
  <headerFooter>
    <oddHeader>&amp;CEUV opportunity as a functie of patterning cost</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N27"/>
  <sheetViews>
    <sheetView workbookViewId="0">
      <selection activeCell="E31" sqref="E31"/>
    </sheetView>
  </sheetViews>
  <sheetFormatPr defaultRowHeight="15" x14ac:dyDescent="0.25"/>
  <cols>
    <col min="1" max="1" width="6.140625" customWidth="1"/>
    <col min="2" max="2" width="32.42578125" customWidth="1"/>
    <col min="3" max="3" width="17.5703125" customWidth="1"/>
    <col min="4" max="4" width="15.5703125" customWidth="1"/>
    <col min="5" max="5" width="6.42578125" customWidth="1"/>
    <col min="6" max="6" width="11" customWidth="1"/>
    <col min="7" max="7" width="12.140625" customWidth="1"/>
    <col min="8" max="8" width="11.85546875" customWidth="1"/>
  </cols>
  <sheetData>
    <row r="1" spans="1:14" ht="63.75" customHeight="1" x14ac:dyDescent="0.25">
      <c r="A1" s="33" t="s">
        <v>75</v>
      </c>
      <c r="B1" s="10"/>
      <c r="C1" s="10"/>
      <c r="D1" s="10"/>
      <c r="E1" s="10"/>
      <c r="F1" s="10"/>
      <c r="G1" s="36"/>
      <c r="H1" s="36"/>
    </row>
    <row r="2" spans="1:14" ht="48.75" customHeight="1" x14ac:dyDescent="0.25">
      <c r="A2" s="79" t="s">
        <v>76</v>
      </c>
      <c r="B2" s="79"/>
      <c r="C2" s="79"/>
      <c r="D2" s="79"/>
      <c r="E2" s="79"/>
      <c r="F2" s="79"/>
      <c r="G2" s="79"/>
      <c r="H2" s="79"/>
    </row>
    <row r="3" spans="1:14" ht="42" customHeight="1" x14ac:dyDescent="0.25">
      <c r="A3" s="80" t="s">
        <v>34</v>
      </c>
      <c r="B3" s="80"/>
      <c r="C3" s="80"/>
      <c r="D3" s="80"/>
      <c r="E3" s="80"/>
      <c r="F3" s="80"/>
      <c r="G3" s="80"/>
      <c r="H3" s="80"/>
    </row>
    <row r="4" spans="1:14" ht="26.25" customHeight="1" x14ac:dyDescent="0.25">
      <c r="A4" s="36"/>
      <c r="B4" s="36"/>
      <c r="C4" s="36"/>
      <c r="E4" s="36"/>
      <c r="F4" s="41" t="s">
        <v>0</v>
      </c>
      <c r="G4" s="42">
        <v>2012</v>
      </c>
      <c r="H4" s="42">
        <v>2011</v>
      </c>
      <c r="N4" s="57"/>
    </row>
    <row r="5" spans="1:14" x14ac:dyDescent="0.25">
      <c r="A5" s="36"/>
      <c r="B5" s="51"/>
      <c r="C5" s="51"/>
      <c r="D5" s="51"/>
      <c r="E5" s="51"/>
      <c r="F5" s="54" t="s">
        <v>23</v>
      </c>
      <c r="G5" s="55" t="s">
        <v>2</v>
      </c>
      <c r="H5" s="55" t="s">
        <v>2</v>
      </c>
    </row>
    <row r="6" spans="1:14" x14ac:dyDescent="0.25">
      <c r="A6" s="36"/>
      <c r="B6" s="36"/>
      <c r="C6" s="36"/>
      <c r="D6" s="36"/>
      <c r="E6" s="36"/>
      <c r="F6" s="43"/>
      <c r="G6" s="44"/>
      <c r="H6" s="45"/>
    </row>
    <row r="7" spans="1:14" x14ac:dyDescent="0.25">
      <c r="A7" s="36"/>
      <c r="B7" s="36"/>
      <c r="C7" s="36"/>
      <c r="D7" s="36"/>
      <c r="E7" s="36"/>
      <c r="F7" s="41" t="s">
        <v>17</v>
      </c>
      <c r="G7" s="27">
        <v>1302347</v>
      </c>
      <c r="H7" s="46">
        <v>1494071</v>
      </c>
    </row>
    <row r="8" spans="1:14" x14ac:dyDescent="0.25">
      <c r="A8" s="36"/>
      <c r="B8" s="36"/>
      <c r="C8" s="36"/>
      <c r="D8" s="36"/>
      <c r="E8" s="36"/>
      <c r="F8" s="41"/>
      <c r="G8" s="27"/>
      <c r="H8" s="46"/>
    </row>
    <row r="9" spans="1:14" x14ac:dyDescent="0.25">
      <c r="A9" s="36"/>
      <c r="B9" s="36"/>
      <c r="C9" s="36"/>
      <c r="D9" s="36"/>
      <c r="E9" s="36"/>
      <c r="F9" s="41" t="s">
        <v>24</v>
      </c>
      <c r="G9" s="27"/>
      <c r="H9" s="46"/>
    </row>
    <row r="10" spans="1:14" x14ac:dyDescent="0.25">
      <c r="A10" s="36"/>
      <c r="B10" s="36"/>
      <c r="C10" s="36"/>
      <c r="D10" s="36"/>
      <c r="E10" s="36"/>
      <c r="F10" s="41" t="s">
        <v>25</v>
      </c>
      <c r="G10" s="27"/>
      <c r="H10" s="46"/>
    </row>
    <row r="11" spans="1:14" x14ac:dyDescent="0.25">
      <c r="A11" s="36"/>
      <c r="B11" s="36"/>
      <c r="C11" s="36"/>
      <c r="D11" s="36"/>
      <c r="E11" s="36"/>
      <c r="F11" s="47" t="s">
        <v>26</v>
      </c>
      <c r="G11" s="27">
        <v>0</v>
      </c>
      <c r="H11" s="46">
        <v>-1829</v>
      </c>
    </row>
    <row r="12" spans="1:14" x14ac:dyDescent="0.25">
      <c r="A12" s="36"/>
      <c r="B12" s="36"/>
      <c r="C12" s="36"/>
      <c r="D12" s="36"/>
      <c r="E12" s="36"/>
      <c r="F12" s="47" t="s">
        <v>27</v>
      </c>
      <c r="G12" s="27">
        <v>5927</v>
      </c>
      <c r="H12" s="46">
        <v>-12142</v>
      </c>
    </row>
    <row r="13" spans="1:14" x14ac:dyDescent="0.25">
      <c r="A13" s="36"/>
      <c r="B13" s="36"/>
      <c r="C13" s="36"/>
      <c r="D13" s="36"/>
      <c r="E13" s="36"/>
      <c r="F13" s="47"/>
      <c r="G13" s="27"/>
      <c r="H13" s="46"/>
    </row>
    <row r="14" spans="1:14" x14ac:dyDescent="0.25">
      <c r="A14" s="36"/>
      <c r="B14" s="36"/>
      <c r="C14" s="36"/>
      <c r="D14" s="36"/>
      <c r="E14" s="36"/>
      <c r="F14" s="41" t="s">
        <v>28</v>
      </c>
      <c r="G14" s="27"/>
      <c r="H14" s="46"/>
    </row>
    <row r="15" spans="1:14" x14ac:dyDescent="0.25">
      <c r="A15" s="36"/>
      <c r="B15" s="36"/>
      <c r="C15" s="36"/>
      <c r="D15" s="36"/>
      <c r="E15" s="36"/>
      <c r="F15" s="47" t="s">
        <v>29</v>
      </c>
      <c r="G15" s="27">
        <v>214</v>
      </c>
      <c r="H15" s="46">
        <v>-4610</v>
      </c>
    </row>
    <row r="16" spans="1:14" x14ac:dyDescent="0.25">
      <c r="A16" s="36"/>
      <c r="B16" s="51"/>
      <c r="C16" s="51"/>
      <c r="D16" s="51"/>
      <c r="E16" s="51"/>
      <c r="F16" s="54" t="s">
        <v>30</v>
      </c>
      <c r="G16" s="26">
        <v>-7761</v>
      </c>
      <c r="H16" s="53">
        <v>51963</v>
      </c>
    </row>
    <row r="17" spans="1:8" x14ac:dyDescent="0.25">
      <c r="A17" s="36"/>
      <c r="B17" s="36"/>
      <c r="C17" s="36"/>
      <c r="D17" s="36"/>
      <c r="E17" s="36"/>
      <c r="F17" s="48" t="s">
        <v>31</v>
      </c>
      <c r="G17" s="49">
        <f>SUM(G11:G16)</f>
        <v>-1620</v>
      </c>
      <c r="H17" s="50">
        <v>33382</v>
      </c>
    </row>
    <row r="18" spans="1:8" x14ac:dyDescent="0.25">
      <c r="A18" s="36"/>
      <c r="B18" s="56"/>
      <c r="C18" s="56"/>
      <c r="D18" s="51"/>
      <c r="E18" s="56"/>
      <c r="F18" s="52"/>
      <c r="G18" s="26"/>
      <c r="H18" s="26"/>
    </row>
    <row r="19" spans="1:8" x14ac:dyDescent="0.25">
      <c r="A19" s="36"/>
      <c r="B19" s="36"/>
      <c r="C19" s="36"/>
      <c r="D19" s="36"/>
      <c r="E19" s="36"/>
      <c r="F19" s="48" t="s">
        <v>32</v>
      </c>
      <c r="G19" s="49">
        <f>G17+G7</f>
        <v>1300727</v>
      </c>
      <c r="H19" s="50">
        <v>1527453</v>
      </c>
    </row>
    <row r="20" spans="1:8" x14ac:dyDescent="0.25">
      <c r="A20" s="36"/>
      <c r="B20" s="36"/>
      <c r="C20" s="36"/>
      <c r="D20" s="36"/>
      <c r="E20" s="36"/>
      <c r="F20" s="47" t="s">
        <v>33</v>
      </c>
      <c r="G20" s="27">
        <f>G19</f>
        <v>1300727</v>
      </c>
      <c r="H20" s="46">
        <v>1527453</v>
      </c>
    </row>
    <row r="21" spans="1:8" x14ac:dyDescent="0.25">
      <c r="A21" s="36"/>
      <c r="B21" s="37"/>
      <c r="C21" s="40"/>
      <c r="D21" s="40"/>
      <c r="E21" s="36"/>
      <c r="F21" s="36"/>
      <c r="G21" s="36"/>
      <c r="H21" s="36"/>
    </row>
    <row r="22" spans="1:8" x14ac:dyDescent="0.25">
      <c r="A22" s="36"/>
      <c r="B22" s="39"/>
      <c r="C22" s="38"/>
      <c r="D22" s="40"/>
      <c r="E22" s="36"/>
      <c r="F22" s="36"/>
      <c r="G22" s="36"/>
      <c r="H22" s="36"/>
    </row>
    <row r="23" spans="1:8" x14ac:dyDescent="0.25">
      <c r="A23" s="36"/>
      <c r="B23" s="36"/>
      <c r="C23" s="36"/>
      <c r="D23" s="36"/>
      <c r="E23" s="36"/>
      <c r="F23" s="36"/>
      <c r="G23" s="36"/>
      <c r="H23" s="36"/>
    </row>
    <row r="24" spans="1:8" x14ac:dyDescent="0.25">
      <c r="A24" s="36"/>
      <c r="B24" s="36"/>
      <c r="C24" s="36"/>
      <c r="D24" s="36"/>
      <c r="E24" s="36"/>
      <c r="F24" s="36"/>
      <c r="G24" s="36"/>
      <c r="H24" s="36"/>
    </row>
    <row r="25" spans="1:8" x14ac:dyDescent="0.25">
      <c r="A25" s="36"/>
      <c r="B25" s="36"/>
      <c r="C25" s="36"/>
      <c r="D25" s="36"/>
      <c r="E25" s="36"/>
      <c r="F25" s="36"/>
      <c r="G25" s="36"/>
      <c r="H25" s="36"/>
    </row>
    <row r="26" spans="1:8" x14ac:dyDescent="0.25">
      <c r="A26" s="36"/>
      <c r="B26" s="36"/>
      <c r="C26" s="36"/>
      <c r="D26" s="36"/>
      <c r="E26" s="36"/>
      <c r="F26" s="36"/>
      <c r="G26" s="36"/>
      <c r="H26" s="36"/>
    </row>
    <row r="27" spans="1:8" x14ac:dyDescent="0.25">
      <c r="H27" s="36"/>
    </row>
  </sheetData>
  <mergeCells count="2">
    <mergeCell ref="A3:H3"/>
    <mergeCell ref="A2:H2"/>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E51"/>
  <sheetViews>
    <sheetView workbookViewId="0">
      <selection activeCell="A3" sqref="A3:D3"/>
    </sheetView>
  </sheetViews>
  <sheetFormatPr defaultRowHeight="15" x14ac:dyDescent="0.25"/>
  <cols>
    <col min="2" max="2" width="50.7109375" customWidth="1"/>
    <col min="3" max="3" width="41.85546875" customWidth="1"/>
    <col min="4" max="4" width="18.7109375" customWidth="1"/>
  </cols>
  <sheetData>
    <row r="1" spans="1:5" ht="64.5" customHeight="1" x14ac:dyDescent="0.25">
      <c r="A1" s="33" t="s">
        <v>75</v>
      </c>
      <c r="B1" s="36"/>
      <c r="C1" s="36"/>
      <c r="D1" s="36"/>
      <c r="E1" s="36"/>
    </row>
    <row r="2" spans="1:5" ht="52.5" customHeight="1" x14ac:dyDescent="0.25">
      <c r="A2" s="82" t="s">
        <v>76</v>
      </c>
      <c r="B2" s="83"/>
      <c r="C2" s="83"/>
      <c r="D2" s="83"/>
      <c r="E2" s="36"/>
    </row>
    <row r="3" spans="1:5" ht="42" customHeight="1" x14ac:dyDescent="0.25">
      <c r="A3" s="84" t="s">
        <v>94</v>
      </c>
      <c r="B3" s="82"/>
      <c r="C3" s="82"/>
      <c r="D3" s="82"/>
      <c r="E3" s="36"/>
    </row>
    <row r="4" spans="1:5" ht="27" customHeight="1" x14ac:dyDescent="0.25">
      <c r="A4" s="36"/>
      <c r="B4" s="59" t="s">
        <v>35</v>
      </c>
      <c r="C4" s="60">
        <v>2012</v>
      </c>
      <c r="D4" s="60">
        <v>2011</v>
      </c>
      <c r="E4" s="36"/>
    </row>
    <row r="5" spans="1:5" x14ac:dyDescent="0.25">
      <c r="A5" s="36"/>
      <c r="B5" s="69" t="s">
        <v>36</v>
      </c>
      <c r="C5" s="69" t="s">
        <v>2</v>
      </c>
      <c r="D5" s="69" t="s">
        <v>2</v>
      </c>
      <c r="E5" s="36"/>
    </row>
    <row r="6" spans="1:5" x14ac:dyDescent="0.25">
      <c r="A6" s="36"/>
      <c r="B6" s="61"/>
      <c r="C6" s="60"/>
      <c r="D6" s="58"/>
      <c r="E6" s="36"/>
    </row>
    <row r="7" spans="1:5" x14ac:dyDescent="0.25">
      <c r="A7" s="36"/>
      <c r="B7" s="59" t="s">
        <v>37</v>
      </c>
      <c r="C7" s="60"/>
      <c r="D7" s="58"/>
      <c r="E7" s="36"/>
    </row>
    <row r="8" spans="1:5" x14ac:dyDescent="0.25">
      <c r="A8" s="36"/>
      <c r="B8" s="62" t="s">
        <v>38</v>
      </c>
      <c r="C8" s="63">
        <v>1029923</v>
      </c>
      <c r="D8" s="64">
        <v>1053610</v>
      </c>
      <c r="E8" s="36"/>
    </row>
    <row r="9" spans="1:5" x14ac:dyDescent="0.25">
      <c r="A9" s="36"/>
      <c r="B9" s="62" t="s">
        <v>39</v>
      </c>
      <c r="C9" s="63">
        <v>158067</v>
      </c>
      <c r="D9" s="64">
        <v>155124</v>
      </c>
      <c r="E9" s="36"/>
    </row>
    <row r="10" spans="1:5" x14ac:dyDescent="0.25">
      <c r="A10" s="36"/>
      <c r="B10" s="61" t="s">
        <v>40</v>
      </c>
      <c r="C10" s="5">
        <v>460928</v>
      </c>
      <c r="D10" s="65">
        <v>267988</v>
      </c>
      <c r="E10" s="36"/>
    </row>
    <row r="11" spans="1:5" x14ac:dyDescent="0.25">
      <c r="A11" s="36"/>
      <c r="B11" s="61" t="s">
        <v>41</v>
      </c>
      <c r="C11" s="5">
        <v>188638</v>
      </c>
      <c r="D11" s="65">
        <v>212255</v>
      </c>
      <c r="E11" s="36"/>
    </row>
    <row r="12" spans="1:5" x14ac:dyDescent="0.25">
      <c r="A12" s="36"/>
      <c r="B12" s="61" t="s">
        <v>42</v>
      </c>
      <c r="C12" s="5">
        <v>38621</v>
      </c>
      <c r="D12" s="65">
        <v>0</v>
      </c>
      <c r="E12" s="36"/>
    </row>
    <row r="13" spans="1:5" x14ac:dyDescent="0.25">
      <c r="A13" s="36"/>
      <c r="B13" s="61" t="s">
        <v>43</v>
      </c>
      <c r="C13" s="5">
        <v>101651</v>
      </c>
      <c r="D13" s="65">
        <v>92534</v>
      </c>
      <c r="E13" s="36"/>
    </row>
    <row r="14" spans="1:5" x14ac:dyDescent="0.25">
      <c r="A14" s="36"/>
      <c r="B14" s="68" t="s">
        <v>44</v>
      </c>
      <c r="C14" s="32">
        <v>206900</v>
      </c>
      <c r="D14" s="70">
        <v>211058</v>
      </c>
      <c r="E14" s="36"/>
    </row>
    <row r="15" spans="1:5" x14ac:dyDescent="0.25">
      <c r="A15" s="36"/>
      <c r="B15" s="59" t="s">
        <v>45</v>
      </c>
      <c r="C15" s="5">
        <f>SUM(C8:C14)</f>
        <v>2184728</v>
      </c>
      <c r="D15" s="65">
        <v>1992569</v>
      </c>
      <c r="E15" s="36"/>
    </row>
    <row r="16" spans="1:5" x14ac:dyDescent="0.25">
      <c r="A16" s="36"/>
      <c r="B16" s="61"/>
      <c r="C16" s="5"/>
      <c r="D16" s="65"/>
      <c r="E16" s="36"/>
    </row>
    <row r="17" spans="1:5" x14ac:dyDescent="0.25">
      <c r="A17" s="36"/>
      <c r="B17" s="61" t="s">
        <v>46</v>
      </c>
      <c r="C17" s="5">
        <v>1856970</v>
      </c>
      <c r="D17" s="65">
        <v>1632678</v>
      </c>
      <c r="E17" s="36"/>
    </row>
    <row r="18" spans="1:5" x14ac:dyDescent="0.25">
      <c r="A18" s="36"/>
      <c r="B18" s="61" t="s">
        <v>47</v>
      </c>
      <c r="C18" s="5">
        <v>57116</v>
      </c>
      <c r="D18" s="65">
        <v>32105</v>
      </c>
      <c r="E18" s="36"/>
    </row>
    <row r="19" spans="1:5" x14ac:dyDescent="0.25">
      <c r="A19" s="36"/>
      <c r="B19" s="61" t="s">
        <v>43</v>
      </c>
      <c r="C19" s="5">
        <v>50097</v>
      </c>
      <c r="D19" s="65">
        <v>33817</v>
      </c>
      <c r="E19" s="36"/>
    </row>
    <row r="20" spans="1:5" x14ac:dyDescent="0.25">
      <c r="A20" s="36"/>
      <c r="B20" s="61" t="s">
        <v>42</v>
      </c>
      <c r="C20" s="5">
        <v>265167</v>
      </c>
      <c r="D20" s="65">
        <v>78853</v>
      </c>
      <c r="E20" s="36"/>
    </row>
    <row r="21" spans="1:5" x14ac:dyDescent="0.25">
      <c r="A21" s="36"/>
      <c r="B21" s="62" t="s">
        <v>48</v>
      </c>
      <c r="C21" s="63">
        <v>605288</v>
      </c>
      <c r="D21" s="64">
        <v>880627</v>
      </c>
      <c r="E21" s="36"/>
    </row>
    <row r="22" spans="1:5" x14ac:dyDescent="0.25">
      <c r="A22" s="36"/>
      <c r="B22" s="62" t="s">
        <v>44</v>
      </c>
      <c r="C22" s="63">
        <v>166088</v>
      </c>
      <c r="D22" s="64">
        <v>176732</v>
      </c>
      <c r="E22" s="36"/>
    </row>
    <row r="23" spans="1:5" x14ac:dyDescent="0.25">
      <c r="A23" s="36"/>
      <c r="B23" s="62" t="s">
        <v>49</v>
      </c>
      <c r="C23" s="63">
        <v>930005</v>
      </c>
      <c r="D23" s="64">
        <v>0</v>
      </c>
      <c r="E23" s="36"/>
    </row>
    <row r="24" spans="1:5" x14ac:dyDescent="0.25">
      <c r="A24" s="36"/>
      <c r="B24" s="68" t="s">
        <v>50</v>
      </c>
      <c r="C24" s="32">
        <v>1767596</v>
      </c>
      <c r="D24" s="70">
        <v>2731782</v>
      </c>
      <c r="E24" s="36"/>
    </row>
    <row r="25" spans="1:5" x14ac:dyDescent="0.25">
      <c r="A25" s="36"/>
      <c r="B25" s="66" t="s">
        <v>51</v>
      </c>
      <c r="C25" s="63">
        <f>SUM(C17:C24)</f>
        <v>5698327</v>
      </c>
      <c r="D25" s="64">
        <v>5566594</v>
      </c>
      <c r="E25" s="36"/>
    </row>
    <row r="26" spans="1:5" x14ac:dyDescent="0.25">
      <c r="A26" s="36"/>
      <c r="B26" s="66"/>
      <c r="C26" s="63"/>
      <c r="D26" s="64"/>
      <c r="E26" s="36"/>
    </row>
    <row r="27" spans="1:5" x14ac:dyDescent="0.25">
      <c r="A27" s="36"/>
      <c r="B27" s="59" t="s">
        <v>52</v>
      </c>
      <c r="C27" s="5">
        <f>C25+C15</f>
        <v>7883055</v>
      </c>
      <c r="D27" s="65">
        <v>7559163</v>
      </c>
      <c r="E27" s="36"/>
    </row>
    <row r="28" spans="1:5" x14ac:dyDescent="0.25">
      <c r="A28" s="36"/>
      <c r="B28" s="62"/>
      <c r="C28" s="5"/>
      <c r="D28" s="65"/>
      <c r="E28" s="36"/>
    </row>
    <row r="29" spans="1:5" x14ac:dyDescent="0.25">
      <c r="A29" s="36"/>
      <c r="B29" s="59" t="s">
        <v>53</v>
      </c>
      <c r="C29" s="63"/>
      <c r="D29" s="64"/>
      <c r="E29" s="36"/>
    </row>
    <row r="30" spans="1:5" x14ac:dyDescent="0.25">
      <c r="A30" s="36"/>
      <c r="B30" s="59"/>
      <c r="C30" s="63"/>
      <c r="D30" s="64"/>
      <c r="E30" s="36"/>
    </row>
    <row r="31" spans="1:5" x14ac:dyDescent="0.25">
      <c r="A31" s="36"/>
      <c r="B31" s="59" t="s">
        <v>54</v>
      </c>
      <c r="C31" s="63">
        <v>4498202</v>
      </c>
      <c r="D31" s="64">
        <v>3719805</v>
      </c>
      <c r="E31" s="36"/>
    </row>
    <row r="32" spans="1:5" x14ac:dyDescent="0.25">
      <c r="A32" s="36"/>
      <c r="B32" s="59"/>
      <c r="C32" s="63"/>
      <c r="D32" s="64"/>
      <c r="E32" s="36"/>
    </row>
    <row r="33" spans="1:5" x14ac:dyDescent="0.25">
      <c r="A33" s="36"/>
      <c r="B33" s="61" t="s">
        <v>55</v>
      </c>
      <c r="C33" s="5">
        <v>752892</v>
      </c>
      <c r="D33" s="65">
        <v>730122</v>
      </c>
      <c r="E33" s="36"/>
    </row>
    <row r="34" spans="1:5" x14ac:dyDescent="0.25">
      <c r="A34" s="36"/>
      <c r="B34" s="62" t="s">
        <v>43</v>
      </c>
      <c r="C34" s="5">
        <v>4032</v>
      </c>
      <c r="D34" s="65">
        <v>3210</v>
      </c>
      <c r="E34" s="36"/>
    </row>
    <row r="35" spans="1:5" x14ac:dyDescent="0.25">
      <c r="A35" s="36"/>
      <c r="B35" s="62" t="s">
        <v>56</v>
      </c>
      <c r="C35" s="5">
        <v>132834</v>
      </c>
      <c r="D35" s="65">
        <v>203298</v>
      </c>
      <c r="E35" s="36"/>
    </row>
    <row r="36" spans="1:5" x14ac:dyDescent="0.25">
      <c r="A36" s="36"/>
      <c r="B36" s="62" t="s">
        <v>57</v>
      </c>
      <c r="C36" s="5">
        <v>7974</v>
      </c>
      <c r="D36" s="65">
        <v>10012</v>
      </c>
      <c r="E36" s="36"/>
    </row>
    <row r="37" spans="1:5" x14ac:dyDescent="0.25">
      <c r="A37" s="36"/>
      <c r="B37" s="68" t="s">
        <v>58</v>
      </c>
      <c r="C37" s="32">
        <v>401109</v>
      </c>
      <c r="D37" s="70">
        <v>659889</v>
      </c>
      <c r="E37" s="36"/>
    </row>
    <row r="38" spans="1:5" x14ac:dyDescent="0.25">
      <c r="A38" s="36"/>
      <c r="B38" s="59" t="s">
        <v>59</v>
      </c>
      <c r="C38" s="5">
        <f>SUM(C33:C37)</f>
        <v>1298841</v>
      </c>
      <c r="D38" s="65">
        <v>1606531</v>
      </c>
      <c r="E38" s="36"/>
    </row>
    <row r="39" spans="1:5" x14ac:dyDescent="0.25">
      <c r="A39" s="36"/>
      <c r="B39" s="59"/>
      <c r="C39" s="5"/>
      <c r="D39" s="65"/>
      <c r="E39" s="36"/>
    </row>
    <row r="40" spans="1:5" x14ac:dyDescent="0.25">
      <c r="A40" s="36"/>
      <c r="B40" s="61" t="s">
        <v>57</v>
      </c>
      <c r="C40" s="5">
        <v>2280</v>
      </c>
      <c r="D40" s="65">
        <v>2326</v>
      </c>
      <c r="E40" s="36"/>
    </row>
    <row r="41" spans="1:5" x14ac:dyDescent="0.25">
      <c r="A41" s="36"/>
      <c r="B41" s="62" t="s">
        <v>43</v>
      </c>
      <c r="C41" s="31">
        <v>6861</v>
      </c>
      <c r="D41" s="67">
        <v>37149</v>
      </c>
      <c r="E41" s="36"/>
    </row>
    <row r="42" spans="1:5" x14ac:dyDescent="0.25">
      <c r="A42" s="36"/>
      <c r="B42" s="62" t="s">
        <v>60</v>
      </c>
      <c r="C42" s="31">
        <v>3610</v>
      </c>
      <c r="D42" s="67">
        <v>2587</v>
      </c>
      <c r="E42" s="36"/>
    </row>
    <row r="43" spans="1:5" x14ac:dyDescent="0.25">
      <c r="A43" s="36"/>
      <c r="B43" s="62" t="s">
        <v>61</v>
      </c>
      <c r="C43" s="31">
        <v>10791</v>
      </c>
      <c r="D43" s="67">
        <v>14999</v>
      </c>
      <c r="E43" s="36"/>
    </row>
    <row r="44" spans="1:5" x14ac:dyDescent="0.25">
      <c r="A44" s="36"/>
      <c r="B44" s="61" t="s">
        <v>58</v>
      </c>
      <c r="C44" s="31">
        <v>1873509</v>
      </c>
      <c r="D44" s="67">
        <v>1731497</v>
      </c>
      <c r="E44" s="36"/>
    </row>
    <row r="45" spans="1:5" x14ac:dyDescent="0.25">
      <c r="A45" s="36"/>
      <c r="B45" s="71" t="s">
        <v>62</v>
      </c>
      <c r="C45" s="32">
        <v>188961</v>
      </c>
      <c r="D45" s="70">
        <v>444269</v>
      </c>
      <c r="E45" s="36"/>
    </row>
    <row r="46" spans="1:5" x14ac:dyDescent="0.25">
      <c r="A46" s="36"/>
      <c r="B46" s="66" t="s">
        <v>63</v>
      </c>
      <c r="C46" s="63">
        <f>SUM(C40:C45)</f>
        <v>2086012</v>
      </c>
      <c r="D46" s="64">
        <v>2232827</v>
      </c>
      <c r="E46" s="36"/>
    </row>
    <row r="47" spans="1:5" x14ac:dyDescent="0.25">
      <c r="A47" s="36"/>
      <c r="B47" s="66"/>
      <c r="C47" s="63"/>
      <c r="D47" s="64"/>
      <c r="E47" s="36"/>
    </row>
    <row r="48" spans="1:5" x14ac:dyDescent="0.25">
      <c r="A48" s="36"/>
      <c r="B48" s="59" t="s">
        <v>64</v>
      </c>
      <c r="C48" s="5">
        <f>C31+C38+C46</f>
        <v>7883055</v>
      </c>
      <c r="D48" s="65">
        <v>7559163</v>
      </c>
      <c r="E48" s="36"/>
    </row>
    <row r="49" spans="1:5" x14ac:dyDescent="0.25">
      <c r="A49" s="36"/>
      <c r="B49" s="36"/>
      <c r="C49" s="36"/>
      <c r="D49" s="36"/>
      <c r="E49" s="36"/>
    </row>
    <row r="50" spans="1:5" x14ac:dyDescent="0.25">
      <c r="A50" s="36"/>
      <c r="B50" s="36"/>
      <c r="C50" s="36"/>
      <c r="D50" s="36"/>
      <c r="E50" s="36"/>
    </row>
    <row r="51" spans="1:5" x14ac:dyDescent="0.25">
      <c r="A51" s="36"/>
      <c r="B51" s="36"/>
      <c r="C51" s="36"/>
      <c r="D51" s="36"/>
      <c r="E51" s="36"/>
    </row>
  </sheetData>
  <mergeCells count="2">
    <mergeCell ref="A2:D2"/>
    <mergeCell ref="A3:D3"/>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N49"/>
  <sheetViews>
    <sheetView workbookViewId="0">
      <selection activeCell="A3" sqref="A3"/>
    </sheetView>
  </sheetViews>
  <sheetFormatPr defaultRowHeight="15" x14ac:dyDescent="0.25"/>
  <cols>
    <col min="2" max="2" width="16" customWidth="1"/>
    <col min="3" max="3" width="17.42578125" customWidth="1"/>
    <col min="4" max="4" width="19.85546875" customWidth="1"/>
    <col min="5" max="5" width="27.28515625" customWidth="1"/>
    <col min="6" max="6" width="19" customWidth="1"/>
    <col min="7" max="7" width="25.42578125" customWidth="1"/>
    <col min="8" max="8" width="18.85546875" customWidth="1"/>
    <col min="9" max="9" width="18" customWidth="1"/>
  </cols>
  <sheetData>
    <row r="1" spans="1:10" ht="81.75" customHeight="1" x14ac:dyDescent="0.25">
      <c r="A1" s="33" t="s">
        <v>75</v>
      </c>
      <c r="B1" s="36"/>
      <c r="C1" s="36"/>
      <c r="D1" s="36"/>
      <c r="E1" s="36"/>
      <c r="F1" s="36"/>
      <c r="G1" s="36"/>
      <c r="H1" s="36"/>
      <c r="I1" s="36"/>
      <c r="J1" s="36"/>
    </row>
    <row r="2" spans="1:10" ht="54" customHeight="1" x14ac:dyDescent="0.25">
      <c r="A2" s="82" t="s">
        <v>77</v>
      </c>
      <c r="B2" s="83"/>
      <c r="C2" s="83"/>
      <c r="D2" s="83"/>
      <c r="E2" s="83"/>
      <c r="F2" s="83"/>
      <c r="G2" s="83"/>
      <c r="H2" s="83"/>
      <c r="I2" s="83"/>
      <c r="J2" s="36"/>
    </row>
    <row r="3" spans="1:10" ht="54.75" customHeight="1" x14ac:dyDescent="0.25">
      <c r="A3" s="75" t="s">
        <v>74</v>
      </c>
      <c r="B3" s="36"/>
      <c r="C3" s="36"/>
      <c r="D3" s="36"/>
      <c r="E3" s="36"/>
      <c r="F3" s="36"/>
      <c r="G3" s="36"/>
      <c r="H3" s="36"/>
      <c r="I3" s="36"/>
      <c r="J3" s="36"/>
    </row>
    <row r="4" spans="1:10" ht="23.25" customHeight="1" x14ac:dyDescent="0.25">
      <c r="A4" s="36"/>
      <c r="B4" s="85" t="s">
        <v>65</v>
      </c>
      <c r="C4" s="85"/>
      <c r="D4" s="58"/>
      <c r="E4" s="58"/>
      <c r="F4" s="58"/>
      <c r="G4" s="58"/>
      <c r="H4" s="59"/>
      <c r="I4" s="59"/>
      <c r="J4" s="36"/>
    </row>
    <row r="5" spans="1:10" x14ac:dyDescent="0.25">
      <c r="A5" s="36"/>
      <c r="B5" s="66" t="s">
        <v>73</v>
      </c>
      <c r="C5" s="66" t="s">
        <v>66</v>
      </c>
      <c r="D5" s="66" t="s">
        <v>67</v>
      </c>
      <c r="E5" s="66" t="s">
        <v>68</v>
      </c>
      <c r="F5" s="66" t="s">
        <v>69</v>
      </c>
      <c r="G5" s="66" t="s">
        <v>72</v>
      </c>
      <c r="H5" s="66" t="s">
        <v>70</v>
      </c>
      <c r="I5" s="66" t="s">
        <v>71</v>
      </c>
      <c r="J5" s="36"/>
    </row>
    <row r="6" spans="1:10" x14ac:dyDescent="0.25">
      <c r="A6" s="36"/>
      <c r="B6" s="76"/>
      <c r="C6" s="68" t="s">
        <v>2</v>
      </c>
      <c r="D6" s="68" t="s">
        <v>2</v>
      </c>
      <c r="E6" s="68" t="s">
        <v>2</v>
      </c>
      <c r="F6" s="68" t="s">
        <v>2</v>
      </c>
      <c r="G6" s="68" t="s">
        <v>2</v>
      </c>
      <c r="H6" s="68" t="s">
        <v>2</v>
      </c>
      <c r="I6" s="69" t="s">
        <v>2</v>
      </c>
      <c r="J6" s="36"/>
    </row>
    <row r="7" spans="1:10" x14ac:dyDescent="0.25">
      <c r="A7" s="36"/>
      <c r="B7" s="72">
        <v>436593</v>
      </c>
      <c r="C7" s="72">
        <v>40713</v>
      </c>
      <c r="D7" s="72">
        <v>922341</v>
      </c>
      <c r="E7" s="72">
        <v>-153092</v>
      </c>
      <c r="F7" s="72">
        <v>1096669</v>
      </c>
      <c r="G7" s="72">
        <v>130378</v>
      </c>
      <c r="H7" s="72">
        <v>985453</v>
      </c>
      <c r="I7" s="5">
        <v>3022462</v>
      </c>
      <c r="J7" s="36"/>
    </row>
    <row r="8" spans="1:10" x14ac:dyDescent="0.25">
      <c r="A8" s="36"/>
      <c r="B8" s="58"/>
      <c r="C8" s="58"/>
      <c r="D8" s="58"/>
      <c r="E8" s="58"/>
      <c r="F8" s="58"/>
      <c r="G8" s="58"/>
      <c r="H8" s="58"/>
      <c r="I8" s="73"/>
      <c r="J8" s="36"/>
    </row>
    <row r="9" spans="1:10" x14ac:dyDescent="0.25">
      <c r="A9" s="36"/>
      <c r="B9" s="72">
        <v>0</v>
      </c>
      <c r="C9" s="72">
        <v>0</v>
      </c>
      <c r="D9" s="72">
        <v>0</v>
      </c>
      <c r="E9" s="72">
        <v>0</v>
      </c>
      <c r="F9" s="72">
        <v>985453</v>
      </c>
      <c r="G9" s="72">
        <v>0</v>
      </c>
      <c r="H9" s="72">
        <v>-985453</v>
      </c>
      <c r="I9" s="5">
        <v>0</v>
      </c>
      <c r="J9" s="36"/>
    </row>
    <row r="10" spans="1:10" x14ac:dyDescent="0.25">
      <c r="A10" s="36"/>
      <c r="B10" s="65"/>
      <c r="C10" s="65"/>
      <c r="D10" s="65"/>
      <c r="E10" s="65"/>
      <c r="F10" s="65"/>
      <c r="G10" s="65"/>
      <c r="H10" s="65"/>
      <c r="I10" s="5"/>
      <c r="J10" s="36"/>
    </row>
    <row r="11" spans="1:10" x14ac:dyDescent="0.25">
      <c r="A11" s="36"/>
      <c r="B11" s="65"/>
      <c r="C11" s="65"/>
      <c r="D11" s="65"/>
      <c r="E11" s="5"/>
      <c r="F11" s="65"/>
      <c r="G11" s="65"/>
      <c r="H11" s="65"/>
      <c r="I11" s="5"/>
      <c r="J11" s="36"/>
    </row>
    <row r="12" spans="1:10" x14ac:dyDescent="0.25">
      <c r="A12" s="36"/>
      <c r="B12" s="72">
        <v>0</v>
      </c>
      <c r="C12" s="72">
        <v>0</v>
      </c>
      <c r="D12" s="72">
        <v>0</v>
      </c>
      <c r="E12" s="72">
        <v>0</v>
      </c>
      <c r="F12" s="72">
        <v>0</v>
      </c>
      <c r="G12" s="72">
        <v>0</v>
      </c>
      <c r="H12" s="72">
        <v>1494071</v>
      </c>
      <c r="I12" s="5">
        <f>SUM(C12:H12)</f>
        <v>1494071</v>
      </c>
      <c r="J12" s="36"/>
    </row>
    <row r="13" spans="1:10" x14ac:dyDescent="0.25">
      <c r="A13" s="36"/>
      <c r="B13" s="72">
        <v>0</v>
      </c>
      <c r="C13" s="72">
        <v>0</v>
      </c>
      <c r="D13" s="72">
        <v>0</v>
      </c>
      <c r="E13" s="72">
        <v>0</v>
      </c>
      <c r="F13" s="72">
        <v>0</v>
      </c>
      <c r="G13" s="72">
        <v>-13971</v>
      </c>
      <c r="H13" s="72">
        <v>0</v>
      </c>
      <c r="I13" s="5">
        <v>-13971</v>
      </c>
      <c r="J13" s="36"/>
    </row>
    <row r="14" spans="1:10" x14ac:dyDescent="0.25">
      <c r="A14" s="36"/>
      <c r="B14" s="72">
        <v>0</v>
      </c>
      <c r="C14" s="72">
        <v>0</v>
      </c>
      <c r="D14" s="72">
        <v>0</v>
      </c>
      <c r="E14" s="72">
        <v>0</v>
      </c>
      <c r="F14" s="72">
        <v>0</v>
      </c>
      <c r="G14" s="72">
        <v>47353</v>
      </c>
      <c r="H14" s="72">
        <v>0</v>
      </c>
      <c r="I14" s="5">
        <v>47353</v>
      </c>
      <c r="J14" s="36"/>
    </row>
    <row r="15" spans="1:10" x14ac:dyDescent="0.25">
      <c r="A15" s="36"/>
      <c r="B15" s="72">
        <v>0</v>
      </c>
      <c r="C15" s="72">
        <f t="shared" ref="C15:I15" si="0">SUM(C12:C14)</f>
        <v>0</v>
      </c>
      <c r="D15" s="72">
        <f t="shared" si="0"/>
        <v>0</v>
      </c>
      <c r="E15" s="72">
        <f>SUM(E12:E14)</f>
        <v>0</v>
      </c>
      <c r="F15" s="72">
        <f t="shared" si="0"/>
        <v>0</v>
      </c>
      <c r="G15" s="72">
        <f t="shared" si="0"/>
        <v>33382</v>
      </c>
      <c r="H15" s="72">
        <f t="shared" si="0"/>
        <v>1494071</v>
      </c>
      <c r="I15" s="5">
        <f t="shared" si="0"/>
        <v>1527453</v>
      </c>
      <c r="J15" s="36"/>
    </row>
    <row r="16" spans="1:10" x14ac:dyDescent="0.25">
      <c r="A16" s="36"/>
      <c r="B16" s="72"/>
      <c r="C16" s="72"/>
      <c r="D16" s="72"/>
      <c r="E16" s="72"/>
      <c r="F16" s="72"/>
      <c r="G16" s="72"/>
      <c r="H16" s="72"/>
      <c r="I16" s="5"/>
      <c r="J16" s="36"/>
    </row>
    <row r="17" spans="1:14" x14ac:dyDescent="0.25">
      <c r="A17" s="36"/>
      <c r="B17" s="65">
        <v>-25675</v>
      </c>
      <c r="C17" s="65">
        <v>0</v>
      </c>
      <c r="D17" s="65"/>
      <c r="E17" s="65">
        <v>-700452</v>
      </c>
      <c r="F17" s="65"/>
      <c r="G17" s="65">
        <v>0</v>
      </c>
      <c r="H17" s="65">
        <v>0</v>
      </c>
      <c r="I17" s="63">
        <f t="shared" ref="I17:I22" si="1">SUM(C17:H17)</f>
        <v>-700452</v>
      </c>
      <c r="J17" s="36"/>
    </row>
    <row r="18" spans="1:14" x14ac:dyDescent="0.25">
      <c r="A18" s="36"/>
      <c r="B18" s="65">
        <v>0</v>
      </c>
      <c r="C18" s="65">
        <v>-1897</v>
      </c>
      <c r="D18" s="65">
        <v>710</v>
      </c>
      <c r="E18" s="65">
        <v>373801</v>
      </c>
      <c r="F18" s="65">
        <v>-372614</v>
      </c>
      <c r="G18" s="65">
        <v>0</v>
      </c>
      <c r="H18" s="65">
        <v>0</v>
      </c>
      <c r="I18" s="63">
        <f t="shared" si="1"/>
        <v>0</v>
      </c>
      <c r="J18" s="36"/>
      <c r="N18" s="57"/>
    </row>
    <row r="19" spans="1:14" x14ac:dyDescent="0.25">
      <c r="A19" s="36"/>
      <c r="B19" s="65">
        <v>0</v>
      </c>
      <c r="C19" s="65">
        <v>0</v>
      </c>
      <c r="D19" s="65">
        <v>7819</v>
      </c>
      <c r="E19" s="65">
        <v>0</v>
      </c>
      <c r="F19" s="65">
        <v>0</v>
      </c>
      <c r="G19" s="65">
        <v>0</v>
      </c>
      <c r="H19" s="65">
        <v>0</v>
      </c>
      <c r="I19" s="63">
        <f t="shared" si="1"/>
        <v>7819</v>
      </c>
      <c r="J19" s="36"/>
    </row>
    <row r="20" spans="1:14" x14ac:dyDescent="0.25">
      <c r="A20" s="36"/>
      <c r="B20" s="64">
        <v>2751</v>
      </c>
      <c r="C20" s="64">
        <v>0</v>
      </c>
      <c r="D20" s="65">
        <v>-10392</v>
      </c>
      <c r="E20" s="65">
        <v>61906</v>
      </c>
      <c r="F20" s="64">
        <v>-16346</v>
      </c>
      <c r="G20" s="65">
        <v>0</v>
      </c>
      <c r="H20" s="65">
        <v>0</v>
      </c>
      <c r="I20" s="63">
        <f t="shared" si="1"/>
        <v>35168</v>
      </c>
      <c r="J20" s="36"/>
    </row>
    <row r="21" spans="1:14" x14ac:dyDescent="0.25">
      <c r="A21" s="36"/>
      <c r="B21" s="65">
        <v>0</v>
      </c>
      <c r="C21" s="65">
        <v>0</v>
      </c>
      <c r="D21" s="65">
        <v>0</v>
      </c>
      <c r="E21" s="65">
        <v>0</v>
      </c>
      <c r="F21" s="65">
        <v>-172645</v>
      </c>
      <c r="G21" s="65">
        <v>0</v>
      </c>
      <c r="H21" s="65">
        <v>0</v>
      </c>
      <c r="I21" s="63">
        <f t="shared" si="1"/>
        <v>-172645</v>
      </c>
      <c r="J21" s="36"/>
    </row>
    <row r="22" spans="1:14" x14ac:dyDescent="0.25">
      <c r="A22" s="36"/>
      <c r="B22" s="70">
        <v>0</v>
      </c>
      <c r="C22" s="70">
        <v>0</v>
      </c>
      <c r="D22" s="70">
        <v>0</v>
      </c>
      <c r="E22" s="70">
        <v>0</v>
      </c>
      <c r="F22" s="70">
        <v>4721</v>
      </c>
      <c r="G22" s="70">
        <v>-4721</v>
      </c>
      <c r="H22" s="70">
        <v>0</v>
      </c>
      <c r="I22" s="32">
        <f t="shared" si="1"/>
        <v>0</v>
      </c>
      <c r="J22" s="36"/>
    </row>
    <row r="23" spans="1:14" x14ac:dyDescent="0.25">
      <c r="A23" s="36"/>
      <c r="B23" s="74">
        <f>SUM(B7:B22)</f>
        <v>413669</v>
      </c>
      <c r="C23" s="74">
        <f>SUM(C7:C22)</f>
        <v>38816</v>
      </c>
      <c r="D23" s="74">
        <f>SUM(D7:D22)</f>
        <v>920478</v>
      </c>
      <c r="E23" s="74">
        <f>SUM(E7:E22)</f>
        <v>-417837</v>
      </c>
      <c r="F23" s="74">
        <f>SUM(F7:F22)</f>
        <v>1525238</v>
      </c>
      <c r="G23" s="74">
        <f>+G7+G15+G22</f>
        <v>159039</v>
      </c>
      <c r="H23" s="74">
        <f>+H7+H9+H15</f>
        <v>1494071</v>
      </c>
      <c r="I23" s="74">
        <f>+I7+I15+I17+I19+I21+I20</f>
        <v>3719805</v>
      </c>
      <c r="J23" s="36"/>
    </row>
    <row r="24" spans="1:14" x14ac:dyDescent="0.25">
      <c r="A24" s="36"/>
      <c r="B24" s="58"/>
      <c r="C24" s="58"/>
      <c r="D24" s="58"/>
      <c r="E24" s="58"/>
      <c r="F24" s="58"/>
      <c r="G24" s="58"/>
      <c r="H24" s="58"/>
      <c r="I24" s="73"/>
      <c r="J24" s="36"/>
    </row>
    <row r="25" spans="1:14" x14ac:dyDescent="0.25">
      <c r="A25" s="36"/>
      <c r="B25" s="72">
        <v>0</v>
      </c>
      <c r="C25" s="72">
        <v>0</v>
      </c>
      <c r="D25" s="72">
        <v>0</v>
      </c>
      <c r="E25" s="72">
        <v>0</v>
      </c>
      <c r="F25" s="72">
        <f>-H25</f>
        <v>1494071</v>
      </c>
      <c r="G25" s="72">
        <v>0</v>
      </c>
      <c r="H25" s="72">
        <f>-H23</f>
        <v>-1494071</v>
      </c>
      <c r="I25" s="5">
        <f>SUM(C25:H25)</f>
        <v>0</v>
      </c>
      <c r="J25" s="36"/>
    </row>
    <row r="26" spans="1:14" x14ac:dyDescent="0.25">
      <c r="A26" s="36"/>
      <c r="B26" s="65"/>
      <c r="C26" s="65"/>
      <c r="D26" s="65"/>
      <c r="E26" s="65"/>
      <c r="F26" s="65"/>
      <c r="G26" s="65"/>
      <c r="H26" s="65"/>
      <c r="I26" s="5"/>
      <c r="J26" s="36"/>
    </row>
    <row r="27" spans="1:14" x14ac:dyDescent="0.25">
      <c r="A27" s="36"/>
      <c r="B27" s="65"/>
      <c r="C27" s="65"/>
      <c r="D27" s="65"/>
      <c r="E27" s="65"/>
      <c r="F27" s="65"/>
      <c r="G27" s="65"/>
      <c r="H27" s="65"/>
      <c r="I27" s="5"/>
      <c r="J27" s="36"/>
    </row>
    <row r="28" spans="1:14" x14ac:dyDescent="0.25">
      <c r="A28" s="36"/>
      <c r="B28" s="72">
        <v>0</v>
      </c>
      <c r="C28" s="72">
        <v>0</v>
      </c>
      <c r="D28" s="72">
        <v>0</v>
      </c>
      <c r="E28" s="72">
        <v>0</v>
      </c>
      <c r="F28" s="72">
        <v>0</v>
      </c>
      <c r="G28" s="72">
        <v>0</v>
      </c>
      <c r="H28" s="72">
        <v>1302347</v>
      </c>
      <c r="I28" s="5">
        <f>SUM(C28:H28)</f>
        <v>1302347</v>
      </c>
      <c r="J28" s="36"/>
    </row>
    <row r="29" spans="1:14" x14ac:dyDescent="0.25">
      <c r="A29" s="36"/>
      <c r="B29" s="72">
        <v>0</v>
      </c>
      <c r="C29" s="72">
        <v>0</v>
      </c>
      <c r="D29" s="72">
        <v>0</v>
      </c>
      <c r="E29" s="72">
        <v>0</v>
      </c>
      <c r="F29" s="72">
        <v>0</v>
      </c>
      <c r="G29" s="72">
        <v>5927</v>
      </c>
      <c r="H29" s="72">
        <v>0</v>
      </c>
      <c r="I29" s="5">
        <f>SUM(C29:H29)</f>
        <v>5927</v>
      </c>
      <c r="J29" s="36"/>
    </row>
    <row r="30" spans="1:14" x14ac:dyDescent="0.25">
      <c r="A30" s="36"/>
      <c r="B30" s="72">
        <v>0</v>
      </c>
      <c r="C30" s="72">
        <v>0</v>
      </c>
      <c r="D30" s="72">
        <v>0</v>
      </c>
      <c r="E30" s="72">
        <v>0</v>
      </c>
      <c r="F30" s="72">
        <v>0</v>
      </c>
      <c r="G30" s="72">
        <v>-7547</v>
      </c>
      <c r="H30" s="72">
        <v>0</v>
      </c>
      <c r="I30" s="5">
        <f>SUM(C30:H30)</f>
        <v>-7547</v>
      </c>
      <c r="J30" s="36"/>
    </row>
    <row r="31" spans="1:14" x14ac:dyDescent="0.25">
      <c r="A31" s="36"/>
      <c r="B31" s="72">
        <v>0</v>
      </c>
      <c r="C31" s="72">
        <f t="shared" ref="C31:I31" si="2">SUM(C28:C30)</f>
        <v>0</v>
      </c>
      <c r="D31" s="72">
        <f t="shared" si="2"/>
        <v>0</v>
      </c>
      <c r="E31" s="72">
        <f>SUM(E28:E30)</f>
        <v>0</v>
      </c>
      <c r="F31" s="72">
        <f t="shared" si="2"/>
        <v>0</v>
      </c>
      <c r="G31" s="72">
        <f t="shared" si="2"/>
        <v>-1620</v>
      </c>
      <c r="H31" s="72">
        <f t="shared" si="2"/>
        <v>1302347</v>
      </c>
      <c r="I31" s="5">
        <f t="shared" si="2"/>
        <v>1300727</v>
      </c>
      <c r="J31" s="36"/>
    </row>
    <row r="32" spans="1:14" x14ac:dyDescent="0.25">
      <c r="A32" s="36"/>
      <c r="B32" s="65"/>
      <c r="C32" s="65"/>
      <c r="D32" s="65"/>
      <c r="E32" s="65"/>
      <c r="F32" s="65"/>
      <c r="G32" s="65"/>
      <c r="H32" s="65"/>
      <c r="I32" s="5"/>
      <c r="J32" s="36"/>
    </row>
    <row r="33" spans="1:10" x14ac:dyDescent="0.25">
      <c r="A33" s="36"/>
      <c r="B33" s="65"/>
      <c r="C33" s="65"/>
      <c r="D33" s="65"/>
      <c r="E33" s="65"/>
      <c r="F33" s="65"/>
      <c r="G33" s="65"/>
      <c r="H33" s="65"/>
      <c r="I33" s="5"/>
      <c r="J33" s="36"/>
    </row>
    <row r="34" spans="1:10" x14ac:dyDescent="0.25">
      <c r="A34" s="36"/>
      <c r="B34" s="65">
        <v>96566</v>
      </c>
      <c r="C34" s="65">
        <v>8691</v>
      </c>
      <c r="D34" s="65">
        <v>3968677</v>
      </c>
      <c r="E34" s="65">
        <v>0</v>
      </c>
      <c r="F34" s="65">
        <v>0</v>
      </c>
      <c r="G34" s="65">
        <v>0</v>
      </c>
      <c r="H34" s="65">
        <v>0</v>
      </c>
      <c r="I34" s="63">
        <f t="shared" ref="I34:I43" si="3">SUM(C34:H34)</f>
        <v>3977368</v>
      </c>
      <c r="J34" s="36"/>
    </row>
    <row r="35" spans="1:10" x14ac:dyDescent="0.25">
      <c r="A35" s="36"/>
      <c r="B35" s="65">
        <v>0</v>
      </c>
      <c r="C35" s="65">
        <v>0</v>
      </c>
      <c r="D35" s="65">
        <v>-123416</v>
      </c>
      <c r="E35" s="65">
        <v>0</v>
      </c>
      <c r="F35" s="65">
        <v>0</v>
      </c>
      <c r="G35" s="65">
        <v>0</v>
      </c>
      <c r="H35" s="65">
        <v>0</v>
      </c>
      <c r="I35" s="63">
        <f t="shared" si="3"/>
        <v>-123416</v>
      </c>
      <c r="J35" s="36"/>
    </row>
    <row r="36" spans="1:10" x14ac:dyDescent="0.25">
      <c r="A36" s="36"/>
      <c r="B36" s="65">
        <v>-93411</v>
      </c>
      <c r="C36" s="65">
        <v>-8691</v>
      </c>
      <c r="D36" s="65">
        <v>-3845261</v>
      </c>
      <c r="E36" s="65">
        <v>125628</v>
      </c>
      <c r="F36" s="65">
        <v>0</v>
      </c>
      <c r="G36" s="65">
        <v>0</v>
      </c>
      <c r="H36" s="65">
        <v>0</v>
      </c>
      <c r="I36" s="63">
        <f t="shared" si="3"/>
        <v>-3728324</v>
      </c>
      <c r="J36" s="36"/>
    </row>
    <row r="37" spans="1:10" x14ac:dyDescent="0.25">
      <c r="A37" s="36"/>
      <c r="B37" s="65"/>
      <c r="C37" s="65"/>
      <c r="D37" s="65"/>
      <c r="E37" s="65"/>
      <c r="F37" s="65"/>
      <c r="G37" s="65"/>
      <c r="H37" s="65"/>
      <c r="I37" s="63"/>
      <c r="J37" s="36"/>
    </row>
    <row r="38" spans="1:10" x14ac:dyDescent="0.25">
      <c r="A38" s="36"/>
      <c r="B38" s="65">
        <v>-13478</v>
      </c>
      <c r="C38" s="65">
        <v>0</v>
      </c>
      <c r="D38" s="65">
        <v>0</v>
      </c>
      <c r="E38" s="65">
        <f>-535175-198</f>
        <v>-535373</v>
      </c>
      <c r="F38" s="65">
        <v>0</v>
      </c>
      <c r="G38" s="65">
        <v>0</v>
      </c>
      <c r="H38" s="65">
        <v>0</v>
      </c>
      <c r="I38" s="63">
        <f t="shared" si="3"/>
        <v>-535373</v>
      </c>
      <c r="J38" s="36"/>
    </row>
    <row r="39" spans="1:10" x14ac:dyDescent="0.25">
      <c r="A39" s="36"/>
      <c r="B39" s="65">
        <v>0</v>
      </c>
      <c r="C39" s="65">
        <v>-1030</v>
      </c>
      <c r="D39" s="65">
        <v>0</v>
      </c>
      <c r="E39" s="65">
        <v>294752</v>
      </c>
      <c r="F39" s="65">
        <v>-293722</v>
      </c>
      <c r="G39" s="65">
        <v>0</v>
      </c>
      <c r="H39" s="65">
        <v>0</v>
      </c>
      <c r="I39" s="63">
        <f t="shared" si="3"/>
        <v>0</v>
      </c>
      <c r="J39" s="36"/>
    </row>
    <row r="40" spans="1:10" x14ac:dyDescent="0.25">
      <c r="A40" s="36"/>
      <c r="B40" s="65">
        <v>0</v>
      </c>
      <c r="C40" s="65">
        <v>0</v>
      </c>
      <c r="D40" s="65">
        <v>20596</v>
      </c>
      <c r="E40" s="65">
        <v>0</v>
      </c>
      <c r="F40" s="65">
        <v>0</v>
      </c>
      <c r="G40" s="65">
        <v>0</v>
      </c>
      <c r="H40" s="65">
        <v>0</v>
      </c>
      <c r="I40" s="63">
        <f t="shared" si="3"/>
        <v>20596</v>
      </c>
      <c r="J40" s="36"/>
    </row>
    <row r="41" spans="1:10" x14ac:dyDescent="0.25">
      <c r="A41" s="36"/>
      <c r="B41" s="64">
        <v>3819</v>
      </c>
      <c r="C41" s="64">
        <v>0</v>
      </c>
      <c r="D41" s="65">
        <f>-10222+2116</f>
        <v>-8106</v>
      </c>
      <c r="E41" s="65">
        <f>66638+344</f>
        <v>66982</v>
      </c>
      <c r="F41" s="64">
        <f>-3046-119</f>
        <v>-3165</v>
      </c>
      <c r="G41" s="65">
        <v>0</v>
      </c>
      <c r="H41" s="65">
        <v>0</v>
      </c>
      <c r="I41" s="63">
        <f t="shared" si="3"/>
        <v>55711</v>
      </c>
      <c r="J41" s="36"/>
    </row>
    <row r="42" spans="1:10" x14ac:dyDescent="0.25">
      <c r="A42" s="36"/>
      <c r="B42" s="65">
        <v>0</v>
      </c>
      <c r="C42" s="65">
        <v>0</v>
      </c>
      <c r="D42" s="65">
        <v>0</v>
      </c>
      <c r="E42" s="65">
        <v>0</v>
      </c>
      <c r="F42" s="65">
        <v>-188892</v>
      </c>
      <c r="G42" s="65">
        <v>0</v>
      </c>
      <c r="H42" s="65">
        <v>0</v>
      </c>
      <c r="I42" s="63">
        <f t="shared" si="3"/>
        <v>-188892</v>
      </c>
      <c r="J42" s="36"/>
    </row>
    <row r="43" spans="1:10" x14ac:dyDescent="0.25">
      <c r="A43" s="36"/>
      <c r="B43" s="70">
        <v>0</v>
      </c>
      <c r="C43" s="70">
        <v>0</v>
      </c>
      <c r="D43" s="70">
        <v>0</v>
      </c>
      <c r="E43" s="70">
        <v>0</v>
      </c>
      <c r="F43" s="70">
        <v>-192482</v>
      </c>
      <c r="G43" s="70">
        <f>-F43</f>
        <v>192482</v>
      </c>
      <c r="H43" s="70">
        <v>0</v>
      </c>
      <c r="I43" s="32">
        <f t="shared" si="3"/>
        <v>0</v>
      </c>
      <c r="J43" s="36"/>
    </row>
    <row r="44" spans="1:10" x14ac:dyDescent="0.25">
      <c r="A44" s="36"/>
      <c r="B44" s="74">
        <f>B23+SUM(B31:B43)</f>
        <v>407165</v>
      </c>
      <c r="C44" s="74">
        <f t="shared" ref="C44:G44" si="4">C23+SUM(C31:C43)+C25</f>
        <v>37786</v>
      </c>
      <c r="D44" s="74">
        <f t="shared" si="4"/>
        <v>932968</v>
      </c>
      <c r="E44" s="74">
        <f t="shared" si="4"/>
        <v>-465848</v>
      </c>
      <c r="F44" s="74">
        <f t="shared" si="4"/>
        <v>2341048</v>
      </c>
      <c r="G44" s="74">
        <f t="shared" si="4"/>
        <v>349901</v>
      </c>
      <c r="H44" s="74">
        <f>H23+SUM(H31:H43)+H25</f>
        <v>1302347</v>
      </c>
      <c r="I44" s="5">
        <f>I23+SUM(I31:I43)</f>
        <v>4498202</v>
      </c>
      <c r="J44" s="36"/>
    </row>
    <row r="45" spans="1:10" x14ac:dyDescent="0.25">
      <c r="A45" s="36"/>
      <c r="B45" s="36"/>
      <c r="C45" s="36"/>
      <c r="D45" s="36"/>
      <c r="E45" s="36"/>
      <c r="F45" s="36"/>
      <c r="G45" s="36"/>
      <c r="H45" s="36"/>
      <c r="I45" s="36"/>
      <c r="J45" s="36"/>
    </row>
    <row r="46" spans="1:10" x14ac:dyDescent="0.25">
      <c r="A46" s="36"/>
      <c r="B46" s="36"/>
      <c r="C46" s="36"/>
      <c r="D46" s="36"/>
      <c r="E46" s="36"/>
      <c r="F46" s="36"/>
      <c r="G46" s="36"/>
      <c r="H46" s="36"/>
      <c r="I46" s="36"/>
      <c r="J46" s="36"/>
    </row>
    <row r="47" spans="1:10" x14ac:dyDescent="0.25">
      <c r="A47" s="36"/>
      <c r="B47" s="36"/>
      <c r="C47" s="36"/>
      <c r="D47" s="36"/>
      <c r="E47" s="36"/>
      <c r="F47" s="36"/>
      <c r="G47" s="36"/>
      <c r="H47" s="36"/>
      <c r="I47" s="36"/>
      <c r="J47" s="36"/>
    </row>
    <row r="48" spans="1:10" x14ac:dyDescent="0.25">
      <c r="A48" s="36"/>
      <c r="B48" s="36"/>
      <c r="C48" s="36"/>
      <c r="D48" s="36"/>
      <c r="E48" s="36"/>
      <c r="F48" s="36"/>
      <c r="G48" s="36"/>
      <c r="H48" s="36"/>
      <c r="I48" s="36"/>
      <c r="J48" s="36"/>
    </row>
    <row r="49" spans="1:10" x14ac:dyDescent="0.25">
      <c r="A49" s="36"/>
      <c r="B49" s="36"/>
      <c r="C49" s="36"/>
      <c r="D49" s="36"/>
      <c r="E49" s="36"/>
      <c r="F49" s="36"/>
      <c r="G49" s="36"/>
      <c r="H49" s="36"/>
      <c r="I49" s="36"/>
      <c r="J49" s="36"/>
    </row>
  </sheetData>
  <mergeCells count="2">
    <mergeCell ref="B4:C4"/>
    <mergeCell ref="A2:I2"/>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D56"/>
  <sheetViews>
    <sheetView tabSelected="1" workbookViewId="0">
      <selection activeCell="E10" sqref="E10"/>
    </sheetView>
  </sheetViews>
  <sheetFormatPr defaultRowHeight="15" x14ac:dyDescent="0.25"/>
  <cols>
    <col min="1" max="1" width="22.140625" customWidth="1"/>
    <col min="2" max="2" width="47.42578125" customWidth="1"/>
    <col min="3" max="3" width="19.140625" customWidth="1"/>
    <col min="4" max="4" width="15.7109375" customWidth="1"/>
  </cols>
  <sheetData>
    <row r="1" spans="1:4" ht="66.75" customHeight="1" x14ac:dyDescent="0.25">
      <c r="A1" s="33" t="s">
        <v>75</v>
      </c>
      <c r="B1" s="77"/>
      <c r="C1" s="77"/>
      <c r="D1" s="77"/>
    </row>
    <row r="2" spans="1:4" ht="57.75" customHeight="1" x14ac:dyDescent="0.25">
      <c r="A2" s="82" t="s">
        <v>76</v>
      </c>
      <c r="B2" s="82"/>
      <c r="C2" s="82"/>
      <c r="D2" s="82"/>
    </row>
    <row r="3" spans="1:4" ht="41.25" customHeight="1" x14ac:dyDescent="0.25">
      <c r="A3" s="84" t="s">
        <v>93</v>
      </c>
      <c r="B3" s="84"/>
      <c r="C3" s="84"/>
      <c r="D3" s="84"/>
    </row>
    <row r="4" spans="1:4" ht="29.25" customHeight="1" x14ac:dyDescent="0.25">
      <c r="A4" s="2"/>
      <c r="B4" s="86" t="s">
        <v>0</v>
      </c>
      <c r="C4" s="86">
        <v>2012</v>
      </c>
      <c r="D4" s="86">
        <v>2011</v>
      </c>
    </row>
    <row r="5" spans="1:4" x14ac:dyDescent="0.25">
      <c r="A5" s="87"/>
      <c r="B5" s="88" t="s">
        <v>36</v>
      </c>
      <c r="C5" s="100" t="s">
        <v>2</v>
      </c>
      <c r="D5" s="100" t="s">
        <v>2</v>
      </c>
    </row>
    <row r="6" spans="1:4" x14ac:dyDescent="0.25">
      <c r="A6" s="89"/>
      <c r="B6" s="90"/>
      <c r="C6" s="91"/>
      <c r="D6" s="89"/>
    </row>
    <row r="7" spans="1:4" x14ac:dyDescent="0.25">
      <c r="A7" s="89"/>
      <c r="B7" s="86" t="s">
        <v>95</v>
      </c>
      <c r="C7" s="91"/>
      <c r="D7" s="89"/>
    </row>
    <row r="8" spans="1:4" x14ac:dyDescent="0.25">
      <c r="A8" s="89"/>
      <c r="B8" s="90" t="s">
        <v>17</v>
      </c>
      <c r="C8" s="5">
        <v>1302347</v>
      </c>
      <c r="D8" s="92">
        <v>1494071</v>
      </c>
    </row>
    <row r="9" spans="1:4" x14ac:dyDescent="0.25">
      <c r="A9" s="89"/>
      <c r="B9" s="90"/>
      <c r="C9" s="5"/>
      <c r="D9" s="92"/>
    </row>
    <row r="10" spans="1:4" ht="24.75" customHeight="1" x14ac:dyDescent="0.25">
      <c r="A10" s="89"/>
      <c r="B10" s="93" t="s">
        <v>96</v>
      </c>
      <c r="C10" s="5"/>
      <c r="D10" s="92"/>
    </row>
    <row r="11" spans="1:4" x14ac:dyDescent="0.25">
      <c r="A11" s="7"/>
      <c r="B11" s="90" t="s">
        <v>97</v>
      </c>
      <c r="C11" s="5">
        <v>285886</v>
      </c>
      <c r="D11" s="92">
        <v>266124</v>
      </c>
    </row>
    <row r="12" spans="1:4" x14ac:dyDescent="0.25">
      <c r="A12" s="7"/>
      <c r="B12" s="90" t="s">
        <v>98</v>
      </c>
      <c r="C12" s="5">
        <v>3234</v>
      </c>
      <c r="D12" s="92">
        <v>12272</v>
      </c>
    </row>
    <row r="13" spans="1:4" x14ac:dyDescent="0.25">
      <c r="A13" s="7"/>
      <c r="B13" s="90" t="s">
        <v>116</v>
      </c>
      <c r="C13" s="5">
        <v>2272</v>
      </c>
      <c r="D13" s="92">
        <v>3368</v>
      </c>
    </row>
    <row r="14" spans="1:4" x14ac:dyDescent="0.25">
      <c r="A14" s="7"/>
      <c r="B14" s="90" t="s">
        <v>99</v>
      </c>
      <c r="C14" s="5">
        <v>18714</v>
      </c>
      <c r="D14" s="92">
        <v>12430</v>
      </c>
    </row>
    <row r="15" spans="1:4" x14ac:dyDescent="0.25">
      <c r="A15" s="7"/>
      <c r="B15" s="90" t="s">
        <v>100</v>
      </c>
      <c r="C15" s="5">
        <v>458</v>
      </c>
      <c r="D15" s="92">
        <v>849</v>
      </c>
    </row>
    <row r="16" spans="1:4" x14ac:dyDescent="0.25">
      <c r="A16" s="7"/>
      <c r="B16" s="90" t="s">
        <v>101</v>
      </c>
      <c r="C16" s="5">
        <v>118678</v>
      </c>
      <c r="D16" s="92">
        <v>46055</v>
      </c>
    </row>
    <row r="17" spans="1:4" x14ac:dyDescent="0.25">
      <c r="A17" s="7"/>
      <c r="B17" s="90" t="s">
        <v>102</v>
      </c>
      <c r="C17" s="5">
        <v>-41695</v>
      </c>
      <c r="D17" s="92">
        <v>50574</v>
      </c>
    </row>
    <row r="18" spans="1:4" x14ac:dyDescent="0.25">
      <c r="A18" s="7"/>
      <c r="B18" s="90"/>
      <c r="C18" s="5"/>
      <c r="D18" s="92"/>
    </row>
    <row r="19" spans="1:4" x14ac:dyDescent="0.25">
      <c r="A19" s="7"/>
      <c r="B19" s="90" t="s">
        <v>103</v>
      </c>
      <c r="C19" s="5"/>
      <c r="D19" s="92"/>
    </row>
    <row r="20" spans="1:4" x14ac:dyDescent="0.25">
      <c r="A20" s="7"/>
      <c r="B20" s="90" t="s">
        <v>48</v>
      </c>
      <c r="C20" s="5">
        <v>246982</v>
      </c>
      <c r="D20" s="92">
        <v>267209</v>
      </c>
    </row>
    <row r="21" spans="1:4" x14ac:dyDescent="0.25">
      <c r="A21" s="7"/>
      <c r="B21" s="90" t="s">
        <v>42</v>
      </c>
      <c r="C21" s="5">
        <v>-225103</v>
      </c>
      <c r="D21" s="92">
        <v>-37301</v>
      </c>
    </row>
    <row r="22" spans="1:4" x14ac:dyDescent="0.25">
      <c r="A22" s="7"/>
      <c r="B22" s="90" t="s">
        <v>46</v>
      </c>
      <c r="C22" s="5">
        <v>-334280</v>
      </c>
      <c r="D22" s="92">
        <v>-264537</v>
      </c>
    </row>
    <row r="23" spans="1:4" x14ac:dyDescent="0.25">
      <c r="A23" s="7"/>
      <c r="B23" s="90" t="s">
        <v>44</v>
      </c>
      <c r="C23" s="5">
        <v>-8627</v>
      </c>
      <c r="D23" s="92">
        <v>-99710</v>
      </c>
    </row>
    <row r="24" spans="1:4" x14ac:dyDescent="0.25">
      <c r="A24" s="7"/>
      <c r="B24" s="90" t="s">
        <v>58</v>
      </c>
      <c r="C24" s="5">
        <v>-109785</v>
      </c>
      <c r="D24" s="92">
        <v>625136</v>
      </c>
    </row>
    <row r="25" spans="1:4" x14ac:dyDescent="0.25">
      <c r="A25" s="7"/>
      <c r="B25" s="90" t="s">
        <v>62</v>
      </c>
      <c r="C25" s="5">
        <v>-225083</v>
      </c>
      <c r="D25" s="92">
        <v>-126234</v>
      </c>
    </row>
    <row r="26" spans="1:4" x14ac:dyDescent="0.25">
      <c r="A26" s="94"/>
      <c r="B26" s="88" t="s">
        <v>104</v>
      </c>
      <c r="C26" s="78">
        <v>81177</v>
      </c>
      <c r="D26" s="95">
        <v>109114</v>
      </c>
    </row>
    <row r="27" spans="1:4" x14ac:dyDescent="0.25">
      <c r="A27" s="7"/>
      <c r="B27" s="86" t="s">
        <v>105</v>
      </c>
      <c r="C27" s="5">
        <v>1115175</v>
      </c>
      <c r="D27" s="92">
        <v>2359420</v>
      </c>
    </row>
    <row r="28" spans="1:4" x14ac:dyDescent="0.25">
      <c r="A28" s="7"/>
      <c r="B28" s="90"/>
      <c r="C28" s="5"/>
      <c r="D28" s="92"/>
    </row>
    <row r="29" spans="1:4" x14ac:dyDescent="0.25">
      <c r="A29" s="7"/>
      <c r="B29" s="90" t="s">
        <v>106</v>
      </c>
      <c r="C29" s="5">
        <v>31453</v>
      </c>
      <c r="D29" s="92">
        <v>47326</v>
      </c>
    </row>
    <row r="30" spans="1:4" x14ac:dyDescent="0.25">
      <c r="A30" s="7"/>
      <c r="B30" s="90" t="s">
        <v>107</v>
      </c>
      <c r="C30" s="5">
        <v>-37906</v>
      </c>
      <c r="D30" s="92">
        <v>-35919</v>
      </c>
    </row>
    <row r="31" spans="1:4" x14ac:dyDescent="0.25">
      <c r="A31" s="94"/>
      <c r="B31" s="96" t="s">
        <v>108</v>
      </c>
      <c r="C31" s="78">
        <v>-109504</v>
      </c>
      <c r="D31" s="95">
        <v>-202312</v>
      </c>
    </row>
    <row r="32" spans="1:4" x14ac:dyDescent="0.25">
      <c r="A32" s="7"/>
      <c r="B32" s="86" t="s">
        <v>109</v>
      </c>
      <c r="C32" s="5">
        <v>999218</v>
      </c>
      <c r="D32" s="92">
        <v>2168515</v>
      </c>
    </row>
    <row r="33" spans="1:4" x14ac:dyDescent="0.25">
      <c r="A33" s="7"/>
      <c r="B33" s="90"/>
      <c r="C33" s="5"/>
      <c r="D33" s="92"/>
    </row>
    <row r="34" spans="1:4" x14ac:dyDescent="0.25">
      <c r="A34" s="7"/>
      <c r="B34" s="86" t="s">
        <v>110</v>
      </c>
      <c r="C34" s="5"/>
      <c r="D34" s="92"/>
    </row>
    <row r="35" spans="1:4" x14ac:dyDescent="0.25">
      <c r="A35" s="7"/>
      <c r="B35" s="90" t="s">
        <v>115</v>
      </c>
      <c r="C35" s="5">
        <v>-171878</v>
      </c>
      <c r="D35" s="92">
        <v>-300898</v>
      </c>
    </row>
    <row r="36" spans="1:4" x14ac:dyDescent="0.25">
      <c r="A36" s="7"/>
      <c r="B36" s="97" t="s">
        <v>111</v>
      </c>
      <c r="C36" s="63">
        <v>-301282</v>
      </c>
      <c r="D36" s="98">
        <v>-98086</v>
      </c>
    </row>
    <row r="37" spans="1:4" x14ac:dyDescent="0.25">
      <c r="A37" s="7"/>
      <c r="B37" s="97" t="s">
        <v>112</v>
      </c>
      <c r="C37" s="63">
        <v>-1379997</v>
      </c>
      <c r="D37" s="98">
        <v>0</v>
      </c>
    </row>
    <row r="38" spans="1:4" x14ac:dyDescent="0.25">
      <c r="A38" s="7"/>
      <c r="B38" s="97" t="s">
        <v>113</v>
      </c>
      <c r="C38" s="63">
        <v>449992</v>
      </c>
      <c r="D38" s="98">
        <v>0</v>
      </c>
    </row>
    <row r="39" spans="1:4" x14ac:dyDescent="0.25">
      <c r="A39" s="94"/>
      <c r="B39" s="88" t="s">
        <v>114</v>
      </c>
      <c r="C39" s="78">
        <v>-10292</v>
      </c>
      <c r="D39" s="95">
        <v>0</v>
      </c>
    </row>
    <row r="40" spans="1:4" x14ac:dyDescent="0.25">
      <c r="A40" s="7"/>
      <c r="B40" s="86" t="s">
        <v>79</v>
      </c>
      <c r="C40" s="5">
        <v>-1413457</v>
      </c>
      <c r="D40" s="92">
        <v>-398984</v>
      </c>
    </row>
    <row r="41" spans="1:4" x14ac:dyDescent="0.25">
      <c r="A41" s="7"/>
      <c r="B41" s="90"/>
      <c r="C41" s="5"/>
      <c r="D41" s="92"/>
    </row>
    <row r="42" spans="1:4" x14ac:dyDescent="0.25">
      <c r="A42" s="7"/>
      <c r="B42" s="86" t="s">
        <v>80</v>
      </c>
      <c r="C42" s="5"/>
      <c r="D42" s="92"/>
    </row>
    <row r="43" spans="1:4" x14ac:dyDescent="0.25">
      <c r="A43" s="7"/>
      <c r="B43" s="90" t="s">
        <v>81</v>
      </c>
      <c r="C43" s="5">
        <v>-188892</v>
      </c>
      <c r="D43" s="92">
        <v>-172645</v>
      </c>
    </row>
    <row r="44" spans="1:4" x14ac:dyDescent="0.25">
      <c r="A44" s="7"/>
      <c r="B44" s="90" t="s">
        <v>82</v>
      </c>
      <c r="C44" s="5">
        <v>-535373</v>
      </c>
      <c r="D44" s="92">
        <v>-700452</v>
      </c>
    </row>
    <row r="45" spans="1:4" x14ac:dyDescent="0.25">
      <c r="A45" s="7"/>
      <c r="B45" s="90" t="s">
        <v>83</v>
      </c>
      <c r="C45" s="5">
        <v>3907666</v>
      </c>
      <c r="D45" s="92">
        <v>34084</v>
      </c>
    </row>
    <row r="46" spans="1:4" x14ac:dyDescent="0.25">
      <c r="A46" s="7"/>
      <c r="B46" s="90" t="s">
        <v>84</v>
      </c>
      <c r="C46" s="5">
        <v>-3728324</v>
      </c>
      <c r="D46" s="92">
        <v>0</v>
      </c>
    </row>
    <row r="47" spans="1:4" x14ac:dyDescent="0.25">
      <c r="A47" s="7"/>
      <c r="B47" s="90" t="s">
        <v>85</v>
      </c>
      <c r="C47" s="5">
        <v>0</v>
      </c>
      <c r="D47" s="92">
        <v>-150000</v>
      </c>
    </row>
    <row r="48" spans="1:4" x14ac:dyDescent="0.25">
      <c r="A48" s="94"/>
      <c r="B48" s="88" t="s">
        <v>86</v>
      </c>
      <c r="C48" s="78">
        <v>-2776</v>
      </c>
      <c r="D48" s="95">
        <v>-2537</v>
      </c>
    </row>
    <row r="49" spans="1:4" x14ac:dyDescent="0.25">
      <c r="A49" s="7"/>
      <c r="B49" s="86" t="s">
        <v>87</v>
      </c>
      <c r="C49" s="5">
        <v>-547699</v>
      </c>
      <c r="D49" s="92">
        <v>-991550</v>
      </c>
    </row>
    <row r="50" spans="1:4" x14ac:dyDescent="0.25">
      <c r="A50" s="7"/>
      <c r="B50" s="90"/>
      <c r="C50" s="5"/>
      <c r="D50" s="92"/>
    </row>
    <row r="51" spans="1:4" x14ac:dyDescent="0.25">
      <c r="A51" s="7"/>
      <c r="B51" s="90" t="s">
        <v>88</v>
      </c>
      <c r="C51" s="5">
        <v>-961938</v>
      </c>
      <c r="D51" s="92">
        <v>777981</v>
      </c>
    </row>
    <row r="52" spans="1:4" x14ac:dyDescent="0.25">
      <c r="A52" s="94"/>
      <c r="B52" s="88" t="s">
        <v>89</v>
      </c>
      <c r="C52" s="78">
        <v>-2248</v>
      </c>
      <c r="D52" s="95">
        <v>3967</v>
      </c>
    </row>
    <row r="53" spans="1:4" x14ac:dyDescent="0.25">
      <c r="A53" s="7"/>
      <c r="B53" s="86" t="s">
        <v>90</v>
      </c>
      <c r="C53" s="5">
        <v>-964186</v>
      </c>
      <c r="D53" s="92">
        <v>781948</v>
      </c>
    </row>
    <row r="54" spans="1:4" x14ac:dyDescent="0.25">
      <c r="A54" s="94"/>
      <c r="B54" s="88" t="s">
        <v>91</v>
      </c>
      <c r="C54" s="78">
        <v>2731782</v>
      </c>
      <c r="D54" s="95">
        <v>1949834</v>
      </c>
    </row>
    <row r="55" spans="1:4" x14ac:dyDescent="0.25">
      <c r="A55" s="7"/>
      <c r="B55" s="90"/>
      <c r="C55" s="99"/>
      <c r="D55" s="92"/>
    </row>
    <row r="56" spans="1:4" x14ac:dyDescent="0.25">
      <c r="A56" s="7"/>
      <c r="B56" s="86" t="s">
        <v>92</v>
      </c>
      <c r="C56" s="99">
        <v>1767596</v>
      </c>
      <c r="D56" s="92">
        <v>2731782</v>
      </c>
    </row>
  </sheetData>
  <mergeCells count="2">
    <mergeCell ref="A3:D3"/>
    <mergeCell ref="A2:D2"/>
  </mergeCells>
  <pageMargins left="0.7" right="0.7" top="0.75" bottom="0.75" header="0.3" footer="0.3"/>
  <pageSetup orientation="portrait" horizontalDpi="300" verticalDpi="300" r:id="rId1"/>
  <drawing r:id="rId2"/>
</worksheet>
</file>

<file path=customUI/_rels/customUI14.xml.rels><?xml version="1.0" encoding="UTF-8" standalone="yes"?>
<Relationships xmlns="http://schemas.openxmlformats.org/package/2006/relationships"><Relationship Id="Column3" Type="http://schemas.openxmlformats.org/officeDocument/2006/relationships/image" Target="images/Column3.jpg"/><Relationship Id="Column2" Type="http://schemas.openxmlformats.org/officeDocument/2006/relationships/image" Target="images/Column2.jpg"/><Relationship Id="Donut2" Type="http://schemas.openxmlformats.org/officeDocument/2006/relationships/image" Target="images/Donut2.jpg"/><Relationship Id="Column1" Type="http://schemas.openxmlformats.org/officeDocument/2006/relationships/image" Target="images/Column1.jpg"/><Relationship Id="Line1" Type="http://schemas.openxmlformats.org/officeDocument/2006/relationships/image" Target="images/Line1.jpg"/><Relationship Id="Area1" Type="http://schemas.openxmlformats.org/officeDocument/2006/relationships/image" Target="images/Area1.jpg"/><Relationship Id="Donut1" Type="http://schemas.openxmlformats.org/officeDocument/2006/relationships/image" Target="images/Donut1.jpg"/><Relationship Id="Column4" Type="http://schemas.openxmlformats.org/officeDocument/2006/relationships/image" Target="images/Column4.jpg"/></Relationships>
</file>

<file path=customUI/customUI14.xml><?xml version="1.0" encoding="utf-8"?>
<customUI xmlns="http://schemas.microsoft.com/office/2009/07/customui">
  <ribbon startFromScratch="false">
    <tabs>
      <!--ASML-tab-->
      <tab id="TabASML" label="ASML">
        <!--Charts-->
        <group id="chartTemplates" label="ASML Chart Templates in same  Worksheet">
          <button id="btnColumn1" label="Column" size="large" image="Column1" onAction="Column1"/>
          <button id="btnColumn2" label="Column" size="large" image="Column2" onAction="Column2"/>
          <button id="btnColumn3" label="Column" size="large" image="Column3" onAction="Column3"/>
          <button id="btnArea1" label="Area" size="large" image="Area1" onAction="Area1"/>
          <button id="btnLine1" label="Line" size="large" image="Line1" onAction="Line1"/>
          <button id="btnDonut1" label="Donut" size="large" image="Donut1" onAction="Donut1"/>
        </group>
        <group id="chartTemplatesNew" label="ASML Chart Templates in new chart worksheet">
          <button id="btnColumn1new" label="Column Nw sheet" size="large" image="Column1" onAction="Column1new"/>
          <button id="btnColumn2new" label="Column Nw sheet" size="large" image="Column2" onAction="Column2new"/>
          <button id="btnColumn3new" label="Column Nw sheet" size="large" image="Column3" onAction="Column3new"/>
          <button id="btnArea1new" label=" Area   Nw sheet" size="large" image="Area1" onAction="Area1new"/>
          <button id="btnLine1new" label=" Line   Nw sheet" size="large" image="Line1" onAction="Line1new"/>
          <button id="btnDonut1new" label="Donut  Nw sheet" size="large" image="Donut1" onAction="Donut1new"/>
        </group>
        <!--Document themes-->
        <group id="Themes" label="Document Themes">
          <button id="btnASMLTheme" label="Load ASML Theme" size="large" imageMso="ThemesGallery" onAction="ASML_Theme"/>
        </group>
      </tab>
    </tabs>
  </ribbon>
</customUI>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Income Statement</vt:lpstr>
      <vt:lpstr>Comprehensive Income</vt:lpstr>
      <vt:lpstr>Balance Sheets</vt:lpstr>
      <vt:lpstr>Shareholders Equity</vt:lpstr>
      <vt:lpstr>Cash Flow</vt:lpstr>
    </vt:vector>
  </TitlesOfParts>
  <Company>Grizli777</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Jeannot Driedonkx</dc:creator>
  <cp:lastModifiedBy>Jeannot Driedonkx</cp:lastModifiedBy>
  <dcterms:created xsi:type="dcterms:W3CDTF">2012-05-24T09:29:26Z</dcterms:created>
  <dcterms:modified xsi:type="dcterms:W3CDTF">2013-02-12T23:28:59Z</dcterms:modified>
</cp:coreProperties>
</file>